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0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'ЗФ'!$A$1:$G$81</definedName>
    <definedName name="_xlnm.Print_Area" localSheetId="1">'СФ'!$A$1:$E$59</definedName>
  </definedNames>
  <calcPr fullCalcOnLoad="1"/>
</workbook>
</file>

<file path=xl/sharedStrings.xml><?xml version="1.0" encoding="utf-8"?>
<sst xmlns="http://schemas.openxmlformats.org/spreadsheetml/2006/main" count="158" uniqueCount="125">
  <si>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</si>
  <si>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</si>
  <si>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</si>
  <si>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</si>
  <si>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</si>
  <si>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</si>
  <si>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</si>
  <si>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</si>
  <si>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</si>
  <si>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</si>
  <si>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</si>
  <si>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</si>
  <si>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</si>
  <si>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</si>
  <si>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>250908</t>
  </si>
  <si>
    <t>Повернення коштів, наданих для кредитування  громадян на будівництво (реконструкцію) та придбання житла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</si>
  <si>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</si>
  <si>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Всього доходів загального фонду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</si>
  <si>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</si>
  <si>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</si>
  <si>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 xml:space="preserve"> </t>
  </si>
  <si>
    <t>План на звітний період (тис.грн.)</t>
  </si>
  <si>
    <t xml:space="preserve">Інші видатки 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</si>
  <si>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</si>
  <si>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</si>
  <si>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</si>
  <si>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</si>
  <si>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</si>
  <si>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</si>
  <si>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</si>
  <si>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Додаткова дотація з державного бюджету місцевим бюджетам на вирівнювання фінансової забезпеченості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</si>
  <si>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</si>
  <si>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</si>
  <si>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</si>
  <si>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</si>
  <si>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</si>
  <si>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</si>
  <si>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</si>
  <si>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</si>
  <si>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</si>
  <si>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</si>
  <si>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</si>
  <si>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</si>
  <si>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</si>
  <si>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</si>
  <si>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</si>
  <si>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</si>
  <si>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</si>
  <si>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</si>
  <si>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</si>
  <si>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</si>
  <si>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</si>
  <si>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</si>
  <si>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</si>
  <si>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</si>
  <si>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</si>
  <si>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</si>
  <si>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</si>
  <si>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</si>
  <si>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</si>
  <si>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</si>
  <si>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</si>
  <si>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</si>
  <si>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</si>
  <si>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</si>
  <si>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</si>
  <si>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</si>
  <si>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</si>
  <si>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Дотації вирівнювання з державного бюджету місцевим бюджетам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</si>
  <si>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</si>
  <si>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</si>
  <si>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</si>
  <si>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</si>
  <si>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</si>
  <si>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</si>
  <si>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</si>
  <si>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</si>
  <si>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>Соціальний захист та соціальне забезпечення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</si>
  <si>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</si>
  <si>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</si>
  <si>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</si>
  <si>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План на рік (тис.грн.)</t>
  </si>
  <si>
    <t>Виконання плану на рік (%)</t>
  </si>
  <si>
    <t xml:space="preserve">Виконання плану звітного періоду (%)  </t>
  </si>
  <si>
    <t>41034800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</si>
  <si>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</si>
  <si>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Інша субвенція</t>
  </si>
  <si>
    <t xml:space="preserve">Податок на доходи фізичних осіб  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</si>
  <si>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</si>
  <si>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</si>
  <si>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</si>
  <si>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</si>
  <si>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</si>
  <si>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Субвенція на проведення видатків місцевих бюджетів, що враховуються при визначенні обсягу міжбюджетних трансфертів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</si>
  <si>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</si>
  <si>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</si>
  <si>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</si>
  <si>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</si>
  <si>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</si>
  <si>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</si>
  <si>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</si>
  <si>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</si>
  <si>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</si>
  <si>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</si>
  <si>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</si>
  <si>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</si>
  <si>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</si>
  <si>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</si>
  <si>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</si>
  <si>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</si>
  <si>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</si>
  <si>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</si>
  <si>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</si>
  <si>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</si>
  <si>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 xml:space="preserve">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здоров'я, що надають первинну медичну допомогу, у непілотних регіонах </t>
  </si>
  <si>
    <t xml:space="preserve">Субвенція з державного бюджету місцевим бюджетам на забезпечення харчуванням (сніданками) учнів 5-11 класів загальноосвітніх навчальних закладів   </t>
  </si>
  <si>
    <t xml:space="preserve"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</t>
  </si>
  <si>
    <t>Виконано за звітний період (тис.грн.)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</si>
  <si>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</si>
  <si>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</si>
  <si>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</si>
  <si>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</si>
  <si>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</si>
  <si>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</si>
  <si>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Виконання обласного бюджету за І квартал 2014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</si>
</sst>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182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right" vertical="top" wrapText="1"/>
      <protection locked="0"/>
    </xf>
    <xf numFmtId="182" fontId="9" fillId="0" borderId="0" xfId="0" applyNumberFormat="1" applyFont="1" applyAlignment="1" applyProtection="1">
      <alignment/>
      <protection locked="0"/>
    </xf>
    <xf numFmtId="182" fontId="9" fillId="0" borderId="4" xfId="0" applyNumberFormat="1" applyFont="1" applyFill="1" applyBorder="1" applyAlignment="1" applyProtection="1">
      <alignment horizontal="right" wrapText="1"/>
      <protection/>
    </xf>
    <xf numFmtId="182" fontId="9" fillId="0" borderId="5" xfId="0" applyNumberFormat="1" applyFont="1" applyFill="1" applyBorder="1" applyAlignment="1" applyProtection="1">
      <alignment horizontal="right" wrapText="1"/>
      <protection/>
    </xf>
    <xf numFmtId="182" fontId="9" fillId="0" borderId="4" xfId="0" applyNumberFormat="1" applyFont="1" applyFill="1" applyBorder="1" applyAlignment="1" applyProtection="1">
      <alignment wrapText="1"/>
      <protection/>
    </xf>
    <xf numFmtId="182" fontId="9" fillId="0" borderId="6" xfId="0" applyNumberFormat="1" applyFont="1" applyFill="1" applyBorder="1" applyAlignment="1" applyProtection="1">
      <alignment horizontal="right" wrapText="1"/>
      <protection/>
    </xf>
    <xf numFmtId="182" fontId="9" fillId="0" borderId="7" xfId="0" applyNumberFormat="1" applyFont="1" applyFill="1" applyBorder="1" applyAlignment="1" applyProtection="1">
      <alignment horizontal="right" wrapText="1"/>
      <protection/>
    </xf>
    <xf numFmtId="182" fontId="9" fillId="0" borderId="8" xfId="0" applyNumberFormat="1" applyFont="1" applyFill="1" applyBorder="1" applyAlignment="1" applyProtection="1">
      <alignment horizontal="right" wrapText="1"/>
      <protection/>
    </xf>
    <xf numFmtId="183" fontId="9" fillId="0" borderId="0" xfId="0" applyNumberFormat="1" applyFont="1" applyAlignment="1" applyProtection="1">
      <alignment/>
      <protection locked="0"/>
    </xf>
    <xf numFmtId="182" fontId="9" fillId="0" borderId="0" xfId="0" applyNumberFormat="1" applyFont="1" applyFill="1" applyBorder="1" applyAlignment="1" applyProtection="1">
      <alignment vertical="top" wrapText="1"/>
      <protection locked="0"/>
    </xf>
    <xf numFmtId="182" fontId="9" fillId="0" borderId="9" xfId="0" applyNumberFormat="1" applyFont="1" applyFill="1" applyBorder="1" applyAlignment="1" applyProtection="1">
      <alignment wrapText="1"/>
      <protection/>
    </xf>
    <xf numFmtId="182" fontId="9" fillId="0" borderId="7" xfId="0" applyNumberFormat="1" applyFont="1" applyFill="1" applyBorder="1" applyAlignment="1" applyProtection="1">
      <alignment horizontal="right"/>
      <protection hidden="1"/>
    </xf>
    <xf numFmtId="182" fontId="9" fillId="0" borderId="8" xfId="0" applyNumberFormat="1" applyFont="1" applyFill="1" applyBorder="1" applyAlignment="1" applyProtection="1">
      <alignment horizontal="right"/>
      <protection hidden="1"/>
    </xf>
    <xf numFmtId="182" fontId="9" fillId="0" borderId="4" xfId="0" applyNumberFormat="1" applyFont="1" applyFill="1" applyBorder="1" applyAlignment="1" applyProtection="1">
      <alignment horizontal="right"/>
      <protection hidden="1"/>
    </xf>
    <xf numFmtId="182" fontId="9" fillId="0" borderId="5" xfId="0" applyNumberFormat="1" applyFont="1" applyFill="1" applyBorder="1" applyAlignment="1" applyProtection="1">
      <alignment horizontal="right"/>
      <protection hidden="1"/>
    </xf>
    <xf numFmtId="182" fontId="10" fillId="0" borderId="10" xfId="0" applyNumberFormat="1" applyFont="1" applyFill="1" applyBorder="1" applyAlignment="1" applyProtection="1">
      <alignment wrapText="1"/>
      <protection/>
    </xf>
    <xf numFmtId="182" fontId="9" fillId="0" borderId="9" xfId="0" applyNumberFormat="1" applyFont="1" applyFill="1" applyBorder="1" applyAlignment="1" applyProtection="1">
      <alignment horizontal="right"/>
      <protection hidden="1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hidden="1"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right" vertical="top" wrapText="1"/>
      <protection locked="0"/>
    </xf>
    <xf numFmtId="0" fontId="9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Border="1" applyAlignment="1" applyProtection="1">
      <alignment horizontal="right" vertical="top" wrapText="1"/>
      <protection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right" vertical="top" wrapText="1"/>
      <protection locked="0"/>
    </xf>
    <xf numFmtId="0" fontId="10" fillId="0" borderId="15" xfId="0" applyFont="1" applyBorder="1" applyAlignment="1" applyProtection="1">
      <alignment horizontal="right" vertical="top" wrapText="1"/>
      <protection locked="0"/>
    </xf>
    <xf numFmtId="0" fontId="9" fillId="2" borderId="2" xfId="0" applyFont="1" applyFill="1" applyBorder="1" applyAlignment="1" applyProtection="1">
      <alignment horizontal="right" vertical="center" wrapText="1"/>
      <protection locked="0"/>
    </xf>
    <xf numFmtId="182" fontId="6" fillId="2" borderId="1" xfId="0" applyNumberFormat="1" applyFont="1" applyFill="1" applyBorder="1" applyAlignment="1" applyProtection="1">
      <alignment vertical="center" wrapText="1"/>
      <protection/>
    </xf>
    <xf numFmtId="182" fontId="6" fillId="2" borderId="3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7" xfId="0" applyFont="1" applyFill="1" applyBorder="1" applyAlignment="1" applyProtection="1">
      <alignment horizontal="left" vertical="top" wrapText="1"/>
      <protection/>
    </xf>
    <xf numFmtId="182" fontId="9" fillId="0" borderId="7" xfId="0" applyNumberFormat="1" applyFont="1" applyFill="1" applyBorder="1" applyAlignment="1">
      <alignment horizontal="right" wrapText="1" shrinkToFit="1"/>
    </xf>
    <xf numFmtId="182" fontId="9" fillId="0" borderId="0" xfId="0" applyNumberFormat="1" applyFont="1" applyFill="1" applyBorder="1" applyAlignment="1">
      <alignment horizontal="right"/>
    </xf>
    <xf numFmtId="182" fontId="9" fillId="0" borderId="7" xfId="0" applyNumberFormat="1" applyFont="1" applyFill="1" applyBorder="1" applyAlignment="1">
      <alignment horizontal="right"/>
    </xf>
    <xf numFmtId="182" fontId="9" fillId="0" borderId="16" xfId="0" applyNumberFormat="1" applyFont="1" applyFill="1" applyBorder="1" applyAlignment="1">
      <alignment horizontal="right" wrapText="1" shrinkToFit="1"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9" fillId="0" borderId="9" xfId="0" applyFont="1" applyFill="1" applyBorder="1" applyAlignment="1" applyProtection="1">
      <alignment horizontal="left" vertical="top" wrapText="1"/>
      <protection/>
    </xf>
    <xf numFmtId="182" fontId="9" fillId="0" borderId="9" xfId="0" applyNumberFormat="1" applyFont="1" applyFill="1" applyBorder="1" applyAlignment="1">
      <alignment horizontal="right" wrapText="1" shrinkToFit="1"/>
    </xf>
    <xf numFmtId="182" fontId="9" fillId="0" borderId="17" xfId="0" applyNumberFormat="1" applyFont="1" applyFill="1" applyBorder="1" applyAlignment="1">
      <alignment horizontal="right" wrapText="1" shrinkToFit="1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182" fontId="9" fillId="0" borderId="6" xfId="0" applyNumberFormat="1" applyFont="1" applyFill="1" applyBorder="1" applyAlignment="1" applyProtection="1">
      <alignment horizontal="right"/>
      <protection hidden="1"/>
    </xf>
    <xf numFmtId="0" fontId="9" fillId="0" borderId="18" xfId="0" applyFont="1" applyBorder="1" applyAlignment="1" applyProtection="1">
      <alignment horizontal="right" vertical="top" wrapText="1"/>
      <protection locked="0"/>
    </xf>
    <xf numFmtId="182" fontId="9" fillId="0" borderId="19" xfId="0" applyNumberFormat="1" applyFont="1" applyFill="1" applyBorder="1" applyAlignment="1" applyProtection="1">
      <alignment horizontal="right"/>
      <protection hidden="1"/>
    </xf>
    <xf numFmtId="182" fontId="9" fillId="0" borderId="20" xfId="0" applyNumberFormat="1" applyFont="1" applyFill="1" applyBorder="1" applyAlignment="1" applyProtection="1">
      <alignment horizontal="right"/>
      <protection hidden="1"/>
    </xf>
    <xf numFmtId="0" fontId="9" fillId="0" borderId="19" xfId="0" applyFont="1" applyFill="1" applyBorder="1" applyAlignment="1" applyProtection="1">
      <alignment horizontal="left" vertical="top"/>
      <protection hidden="1" locked="0"/>
    </xf>
    <xf numFmtId="181" fontId="6" fillId="2" borderId="2" xfId="0" applyNumberFormat="1" applyFont="1" applyFill="1" applyBorder="1" applyAlignment="1" applyProtection="1">
      <alignment horizontal="center" vertical="center"/>
      <protection hidden="1" locked="0"/>
    </xf>
    <xf numFmtId="182" fontId="6" fillId="2" borderId="1" xfId="0" applyNumberFormat="1" applyFont="1" applyFill="1" applyBorder="1" applyAlignment="1" applyProtection="1">
      <alignment horizontal="right" vertical="center"/>
      <protection hidden="1"/>
    </xf>
    <xf numFmtId="182" fontId="6" fillId="2" borderId="3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>
      <alignment/>
    </xf>
    <xf numFmtId="182" fontId="9" fillId="0" borderId="21" xfId="0" applyNumberFormat="1" applyFont="1" applyFill="1" applyBorder="1" applyAlignment="1" applyProtection="1">
      <alignment vertical="center" wrapText="1"/>
      <protection hidden="1"/>
    </xf>
    <xf numFmtId="182" fontId="9" fillId="0" borderId="21" xfId="0" applyNumberFormat="1" applyFont="1" applyFill="1" applyBorder="1" applyAlignment="1" applyProtection="1">
      <alignment horizontal="right"/>
      <protection hidden="1"/>
    </xf>
    <xf numFmtId="182" fontId="9" fillId="0" borderId="22" xfId="0" applyNumberFormat="1" applyFont="1" applyFill="1" applyBorder="1" applyAlignment="1" applyProtection="1">
      <alignment horizontal="right"/>
      <protection hidden="1"/>
    </xf>
    <xf numFmtId="182" fontId="9" fillId="0" borderId="23" xfId="0" applyNumberFormat="1" applyFont="1" applyFill="1" applyBorder="1" applyAlignment="1" applyProtection="1">
      <alignment horizontal="right"/>
      <protection hidden="1"/>
    </xf>
    <xf numFmtId="182" fontId="11" fillId="0" borderId="0" xfId="0" applyNumberFormat="1" applyFont="1" applyAlignment="1">
      <alignment/>
    </xf>
    <xf numFmtId="182" fontId="9" fillId="0" borderId="24" xfId="0" applyNumberFormat="1" applyFont="1" applyFill="1" applyBorder="1" applyAlignment="1" applyProtection="1">
      <alignment horizontal="right"/>
      <protection hidden="1"/>
    </xf>
    <xf numFmtId="182" fontId="9" fillId="0" borderId="25" xfId="0" applyNumberFormat="1" applyFont="1" applyFill="1" applyBorder="1" applyAlignment="1" applyProtection="1">
      <alignment horizontal="right"/>
      <protection hidden="1"/>
    </xf>
    <xf numFmtId="182" fontId="9" fillId="0" borderId="0" xfId="0" applyNumberFormat="1" applyFont="1" applyFill="1" applyBorder="1" applyAlignment="1" applyProtection="1">
      <alignment horizontal="right"/>
      <protection hidden="1"/>
    </xf>
    <xf numFmtId="182" fontId="9" fillId="0" borderId="25" xfId="0" applyNumberFormat="1" applyFont="1" applyFill="1" applyBorder="1" applyAlignment="1" applyProtection="1">
      <alignment horizontal="right" wrapText="1"/>
      <protection hidden="1"/>
    </xf>
    <xf numFmtId="182" fontId="9" fillId="0" borderId="9" xfId="0" applyNumberFormat="1" applyFont="1" applyFill="1" applyBorder="1" applyAlignment="1" applyProtection="1">
      <alignment horizontal="right" wrapText="1"/>
      <protection hidden="1"/>
    </xf>
    <xf numFmtId="182" fontId="9" fillId="0" borderId="6" xfId="0" applyNumberFormat="1" applyFont="1" applyFill="1" applyBorder="1" applyAlignment="1" applyProtection="1">
      <alignment horizontal="right" wrapText="1"/>
      <protection hidden="1"/>
    </xf>
    <xf numFmtId="182" fontId="12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26" xfId="0" applyNumberFormat="1" applyFont="1" applyFill="1" applyBorder="1" applyAlignment="1" applyProtection="1">
      <alignment horizontal="right"/>
      <protection hidden="1"/>
    </xf>
    <xf numFmtId="182" fontId="9" fillId="0" borderId="27" xfId="0" applyNumberFormat="1" applyFont="1" applyFill="1" applyBorder="1" applyAlignment="1" applyProtection="1">
      <alignment horizontal="right"/>
      <protection hidden="1"/>
    </xf>
    <xf numFmtId="182" fontId="9" fillId="0" borderId="27" xfId="0" applyNumberFormat="1" applyFont="1" applyFill="1" applyBorder="1" applyAlignment="1" applyProtection="1">
      <alignment horizontal="right" wrapText="1"/>
      <protection hidden="1"/>
    </xf>
    <xf numFmtId="182" fontId="9" fillId="0" borderId="7" xfId="0" applyNumberFormat="1" applyFont="1" applyFill="1" applyBorder="1" applyAlignment="1" applyProtection="1">
      <alignment horizontal="right" wrapText="1"/>
      <protection hidden="1"/>
    </xf>
    <xf numFmtId="182" fontId="9" fillId="0" borderId="8" xfId="0" applyNumberFormat="1" applyFont="1" applyFill="1" applyBorder="1" applyAlignment="1" applyProtection="1">
      <alignment horizontal="right" wrapText="1"/>
      <protection hidden="1"/>
    </xf>
    <xf numFmtId="182" fontId="13" fillId="0" borderId="27" xfId="0" applyNumberFormat="1" applyFont="1" applyFill="1" applyBorder="1" applyAlignment="1" applyProtection="1">
      <alignment horizontal="right" wrapText="1"/>
      <protection hidden="1"/>
    </xf>
    <xf numFmtId="182" fontId="13" fillId="0" borderId="7" xfId="0" applyNumberFormat="1" applyFont="1" applyFill="1" applyBorder="1" applyAlignment="1" applyProtection="1">
      <alignment horizontal="right" wrapText="1"/>
      <protection hidden="1"/>
    </xf>
    <xf numFmtId="182" fontId="11" fillId="0" borderId="0" xfId="0" applyNumberFormat="1" applyFont="1" applyFill="1" applyAlignment="1">
      <alignment/>
    </xf>
    <xf numFmtId="182" fontId="9" fillId="0" borderId="1" xfId="0" applyNumberFormat="1" applyFont="1" applyFill="1" applyBorder="1" applyAlignment="1" applyProtection="1">
      <alignment vertical="center" wrapText="1"/>
      <protection hidden="1"/>
    </xf>
    <xf numFmtId="182" fontId="9" fillId="0" borderId="28" xfId="0" applyNumberFormat="1" applyFont="1" applyFill="1" applyBorder="1" applyAlignment="1" applyProtection="1">
      <alignment horizontal="right"/>
      <protection hidden="1"/>
    </xf>
    <xf numFmtId="182" fontId="9" fillId="0" borderId="29" xfId="0" applyNumberFormat="1" applyFont="1" applyFill="1" applyBorder="1" applyAlignment="1" applyProtection="1">
      <alignment horizontal="right"/>
      <protection hidden="1"/>
    </xf>
    <xf numFmtId="182" fontId="9" fillId="0" borderId="30" xfId="0" applyNumberFormat="1" applyFont="1" applyFill="1" applyBorder="1" applyAlignment="1" applyProtection="1">
      <alignment horizontal="right"/>
      <protection hidden="1"/>
    </xf>
    <xf numFmtId="182" fontId="9" fillId="0" borderId="31" xfId="0" applyNumberFormat="1" applyFont="1" applyFill="1" applyBorder="1" applyAlignment="1" applyProtection="1">
      <alignment horizontal="right"/>
      <protection hidden="1"/>
    </xf>
    <xf numFmtId="182" fontId="12" fillId="0" borderId="0" xfId="0" applyNumberFormat="1" applyFont="1" applyFill="1" applyBorder="1" applyAlignment="1" applyProtection="1">
      <alignment horizontal="right"/>
      <protection hidden="1"/>
    </xf>
    <xf numFmtId="182" fontId="9" fillId="0" borderId="5" xfId="0" applyNumberFormat="1" applyFont="1" applyFill="1" applyBorder="1" applyAlignment="1" applyProtection="1">
      <alignment horizontal="right" wrapText="1"/>
      <protection hidden="1"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23" xfId="0" applyNumberFormat="1" applyFont="1" applyFill="1" applyBorder="1" applyAlignment="1" applyProtection="1">
      <alignment horizontal="right" wrapText="1"/>
      <protection hidden="1"/>
    </xf>
    <xf numFmtId="0" fontId="9" fillId="0" borderId="9" xfId="0" applyFont="1" applyFill="1" applyBorder="1" applyAlignment="1">
      <alignment horizontal="left" vertical="top" wrapText="1"/>
    </xf>
    <xf numFmtId="182" fontId="9" fillId="0" borderId="29" xfId="0" applyNumberFormat="1" applyFont="1" applyFill="1" applyBorder="1" applyAlignment="1" applyProtection="1">
      <alignment horizontal="right" wrapText="1"/>
      <protection hidden="1"/>
    </xf>
    <xf numFmtId="182" fontId="9" fillId="0" borderId="0" xfId="0" applyNumberFormat="1" applyFont="1" applyFill="1" applyBorder="1" applyAlignment="1" applyProtection="1">
      <alignment horizontal="right" wrapText="1"/>
      <protection hidden="1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82" fontId="6" fillId="0" borderId="23" xfId="18" applyNumberFormat="1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81" fontId="6" fillId="2" borderId="32" xfId="0" applyNumberFormat="1" applyFont="1" applyFill="1" applyBorder="1" applyAlignment="1" applyProtection="1">
      <alignment horizontal="right" vertical="center"/>
      <protection hidden="1"/>
    </xf>
    <xf numFmtId="182" fontId="6" fillId="2" borderId="33" xfId="0" applyNumberFormat="1" applyFont="1" applyFill="1" applyBorder="1" applyAlignment="1" applyProtection="1">
      <alignment horizontal="right" vertical="center"/>
      <protection hidden="1"/>
    </xf>
    <xf numFmtId="182" fontId="11" fillId="0" borderId="0" xfId="0" applyNumberFormat="1" applyFont="1" applyFill="1" applyAlignment="1">
      <alignment vertical="center"/>
    </xf>
    <xf numFmtId="182" fontId="6" fillId="0" borderId="3" xfId="18" applyNumberFormat="1" applyFont="1" applyFill="1" applyBorder="1" applyAlignment="1">
      <alignment vertical="center" wrapText="1"/>
      <protection/>
    </xf>
    <xf numFmtId="182" fontId="6" fillId="2" borderId="1" xfId="0" applyNumberFormat="1" applyFont="1" applyFill="1" applyBorder="1" applyAlignment="1" applyProtection="1">
      <alignment horizontal="right" vertical="center" wrapText="1"/>
      <protection hidden="1"/>
    </xf>
    <xf numFmtId="182" fontId="6" fillId="2" borderId="3" xfId="0" applyNumberFormat="1" applyFont="1" applyFill="1" applyBorder="1" applyAlignment="1" applyProtection="1">
      <alignment horizontal="right" vertical="center" wrapText="1"/>
      <protection hidden="1"/>
    </xf>
    <xf numFmtId="182" fontId="12" fillId="0" borderId="0" xfId="0" applyNumberFormat="1" applyFont="1" applyFill="1" applyBorder="1" applyAlignment="1" applyProtection="1">
      <alignment horizontal="right" vertical="center"/>
      <protection hidden="1"/>
    </xf>
    <xf numFmtId="182" fontId="6" fillId="2" borderId="33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82" fontId="6" fillId="2" borderId="3" xfId="0" applyNumberFormat="1" applyFont="1" applyFill="1" applyBorder="1" applyAlignment="1" applyProtection="1">
      <alignment vertical="center" wrapText="1"/>
      <protection/>
    </xf>
    <xf numFmtId="182" fontId="9" fillId="0" borderId="3" xfId="0" applyNumberFormat="1" applyFont="1" applyFill="1" applyBorder="1" applyAlignment="1" applyProtection="1">
      <alignment vertical="center" wrapText="1"/>
      <protection hidden="1"/>
    </xf>
    <xf numFmtId="182" fontId="6" fillId="0" borderId="33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34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/>
    </xf>
    <xf numFmtId="182" fontId="9" fillId="0" borderId="19" xfId="0" applyNumberFormat="1" applyFont="1" applyFill="1" applyBorder="1" applyAlignment="1">
      <alignment horizontal="right" wrapText="1" shrinkToFit="1"/>
    </xf>
    <xf numFmtId="0" fontId="9" fillId="0" borderId="4" xfId="0" applyFont="1" applyFill="1" applyBorder="1" applyAlignment="1" applyProtection="1">
      <alignment horizontal="left" vertical="top" wrapText="1"/>
      <protection/>
    </xf>
    <xf numFmtId="182" fontId="9" fillId="0" borderId="4" xfId="0" applyNumberFormat="1" applyFont="1" applyFill="1" applyBorder="1" applyAlignment="1">
      <alignment horizontal="right" wrapText="1" shrinkToFit="1"/>
    </xf>
    <xf numFmtId="182" fontId="6" fillId="0" borderId="3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12" xfId="0" applyNumberFormat="1" applyFont="1" applyFill="1" applyBorder="1" applyAlignment="1" applyProtection="1">
      <alignment horizontal="right" vertical="top"/>
      <protection/>
    </xf>
    <xf numFmtId="182" fontId="9" fillId="0" borderId="35" xfId="0" applyNumberFormat="1" applyFont="1" applyFill="1" applyBorder="1" applyAlignment="1">
      <alignment horizontal="right" wrapText="1" shrinkToFit="1"/>
    </xf>
    <xf numFmtId="49" fontId="9" fillId="0" borderId="18" xfId="0" applyNumberFormat="1" applyFont="1" applyFill="1" applyBorder="1" applyAlignment="1" applyProtection="1">
      <alignment horizontal="right" vertical="top"/>
      <protection/>
    </xf>
    <xf numFmtId="182" fontId="9" fillId="0" borderId="36" xfId="0" applyNumberFormat="1" applyFont="1" applyFill="1" applyBorder="1" applyAlignment="1">
      <alignment horizontal="right" wrapText="1" shrinkToFit="1"/>
    </xf>
    <xf numFmtId="182" fontId="9" fillId="0" borderId="33" xfId="0" applyNumberFormat="1" applyFont="1" applyFill="1" applyBorder="1" applyAlignment="1" applyProtection="1">
      <alignment vertical="center" wrapText="1"/>
      <protection hidden="1"/>
    </xf>
    <xf numFmtId="182" fontId="9" fillId="0" borderId="37" xfId="0" applyNumberFormat="1" applyFont="1" applyFill="1" applyBorder="1" applyAlignment="1" applyProtection="1">
      <alignment horizontal="right"/>
      <protection hidden="1"/>
    </xf>
    <xf numFmtId="182" fontId="9" fillId="0" borderId="38" xfId="0" applyNumberFormat="1" applyFont="1" applyFill="1" applyBorder="1" applyAlignment="1" applyProtection="1">
      <alignment horizontal="right"/>
      <protection hidden="1"/>
    </xf>
    <xf numFmtId="182" fontId="9" fillId="0" borderId="9" xfId="0" applyNumberFormat="1" applyFont="1" applyFill="1" applyBorder="1" applyAlignment="1" applyProtection="1">
      <alignment horizontal="right"/>
      <protection hidden="1" locked="0"/>
    </xf>
    <xf numFmtId="182" fontId="9" fillId="0" borderId="19" xfId="0" applyNumberFormat="1" applyFont="1" applyFill="1" applyBorder="1" applyAlignment="1" applyProtection="1">
      <alignment horizontal="right"/>
      <protection hidden="1" locked="0"/>
    </xf>
    <xf numFmtId="182" fontId="9" fillId="0" borderId="7" xfId="0" applyNumberFormat="1" applyFont="1" applyFill="1" applyBorder="1" applyAlignment="1" applyProtection="1">
      <alignment horizontal="right"/>
      <protection hidden="1" locked="0"/>
    </xf>
    <xf numFmtId="182" fontId="10" fillId="0" borderId="11" xfId="0" applyNumberFormat="1" applyFont="1" applyFill="1" applyBorder="1" applyAlignment="1" applyProtection="1">
      <alignment wrapText="1"/>
      <protection/>
    </xf>
    <xf numFmtId="182" fontId="6" fillId="2" borderId="1" xfId="0" applyNumberFormat="1" applyFont="1" applyFill="1" applyBorder="1" applyAlignment="1" applyProtection="1">
      <alignment vertical="center"/>
      <protection hidden="1"/>
    </xf>
    <xf numFmtId="182" fontId="9" fillId="0" borderId="21" xfId="0" applyNumberFormat="1" applyFont="1" applyFill="1" applyBorder="1" applyAlignment="1" applyProtection="1">
      <alignment horizontal="right" wrapText="1"/>
      <protection hidden="1"/>
    </xf>
    <xf numFmtId="182" fontId="9" fillId="0" borderId="22" xfId="0" applyNumberFormat="1" applyFont="1" applyFill="1" applyBorder="1" applyAlignment="1" applyProtection="1">
      <alignment horizontal="right" wrapText="1"/>
      <protection hidden="1"/>
    </xf>
    <xf numFmtId="182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182" fontId="9" fillId="0" borderId="26" xfId="0" applyNumberFormat="1" applyFont="1" applyFill="1" applyBorder="1" applyAlignment="1" applyProtection="1">
      <alignment horizontal="right" wrapText="1"/>
      <protection hidden="1"/>
    </xf>
    <xf numFmtId="182" fontId="9" fillId="0" borderId="4" xfId="0" applyNumberFormat="1" applyFont="1" applyFill="1" applyBorder="1" applyAlignment="1" applyProtection="1">
      <alignment horizontal="right" wrapText="1"/>
      <protection hidden="1"/>
    </xf>
    <xf numFmtId="182" fontId="9" fillId="0" borderId="39" xfId="0" applyNumberFormat="1" applyFont="1" applyFill="1" applyBorder="1" applyAlignment="1">
      <alignment horizontal="right"/>
    </xf>
    <xf numFmtId="182" fontId="9" fillId="0" borderId="4" xfId="0" applyNumberFormat="1" applyFont="1" applyFill="1" applyBorder="1" applyAlignment="1">
      <alignment horizontal="right"/>
    </xf>
    <xf numFmtId="182" fontId="9" fillId="0" borderId="40" xfId="0" applyNumberFormat="1" applyFont="1" applyFill="1" applyBorder="1" applyAlignment="1">
      <alignment horizontal="right"/>
    </xf>
    <xf numFmtId="182" fontId="9" fillId="0" borderId="37" xfId="0" applyNumberFormat="1" applyFont="1" applyFill="1" applyBorder="1" applyAlignment="1" applyProtection="1">
      <alignment horizontal="right" wrapText="1"/>
      <protection hidden="1"/>
    </xf>
    <xf numFmtId="182" fontId="9" fillId="0" borderId="28" xfId="0" applyNumberFormat="1" applyFont="1" applyFill="1" applyBorder="1" applyAlignment="1" applyProtection="1">
      <alignment horizontal="right" wrapText="1"/>
      <protection hidden="1"/>
    </xf>
    <xf numFmtId="182" fontId="6" fillId="2" borderId="33" xfId="0" applyNumberFormat="1" applyFont="1" applyFill="1" applyBorder="1" applyAlignment="1" applyProtection="1">
      <alignment horizontal="right" vertical="center" shrinkToFit="1"/>
      <protection hidden="1"/>
    </xf>
    <xf numFmtId="182" fontId="9" fillId="0" borderId="41" xfId="0" applyNumberFormat="1" applyFont="1" applyFill="1" applyBorder="1" applyAlignment="1">
      <alignment horizontal="right"/>
    </xf>
    <xf numFmtId="182" fontId="9" fillId="0" borderId="9" xfId="0" applyNumberFormat="1" applyFont="1" applyFill="1" applyBorder="1" applyAlignment="1">
      <alignment horizontal="right"/>
    </xf>
    <xf numFmtId="182" fontId="9" fillId="0" borderId="7" xfId="0" applyNumberFormat="1" applyFont="1" applyFill="1" applyBorder="1" applyAlignment="1" applyProtection="1">
      <alignment wrapText="1"/>
      <protection locked="0"/>
    </xf>
    <xf numFmtId="182" fontId="6" fillId="2" borderId="1" xfId="0" applyNumberFormat="1" applyFont="1" applyFill="1" applyBorder="1" applyAlignment="1" applyProtection="1">
      <alignment vertical="center" shrinkToFit="1"/>
      <protection/>
    </xf>
    <xf numFmtId="182" fontId="9" fillId="0" borderId="42" xfId="0" applyNumberFormat="1" applyFont="1" applyFill="1" applyBorder="1" applyAlignment="1" applyProtection="1">
      <alignment horizontal="right"/>
      <protection hidden="1"/>
    </xf>
    <xf numFmtId="0" fontId="5" fillId="0" borderId="34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right" shrinkToFit="1"/>
      <protection/>
    </xf>
    <xf numFmtId="0" fontId="6" fillId="3" borderId="33" xfId="0" applyFont="1" applyFill="1" applyBorder="1" applyAlignment="1" applyProtection="1">
      <alignment horizontal="center" wrapText="1"/>
      <protection/>
    </xf>
    <xf numFmtId="182" fontId="6" fillId="3" borderId="1" xfId="0" applyNumberFormat="1" applyFont="1" applyFill="1" applyBorder="1" applyAlignment="1">
      <alignment horizontal="right" wrapText="1" shrinkToFit="1"/>
    </xf>
    <xf numFmtId="182" fontId="6" fillId="3" borderId="34" xfId="0" applyNumberFormat="1" applyFont="1" applyFill="1" applyBorder="1" applyAlignment="1">
      <alignment horizontal="right" wrapText="1" shrinkToFit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hidden="1" locked="0"/>
    </xf>
    <xf numFmtId="182" fontId="6" fillId="3" borderId="3" xfId="0" applyNumberFormat="1" applyFont="1" applyFill="1" applyBorder="1" applyAlignment="1">
      <alignment horizontal="right" wrapText="1" shrinkToFit="1"/>
    </xf>
    <xf numFmtId="182" fontId="9" fillId="0" borderId="8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 applyProtection="1">
      <alignment horizontal="right" vertical="top" shrinkToFit="1"/>
      <protection/>
    </xf>
    <xf numFmtId="0" fontId="9" fillId="0" borderId="26" xfId="0" applyFont="1" applyFill="1" applyBorder="1" applyAlignment="1" applyProtection="1">
      <alignment horizontal="left" vertical="top" wrapText="1"/>
      <protection/>
    </xf>
    <xf numFmtId="182" fontId="9" fillId="4" borderId="29" xfId="0" applyNumberFormat="1" applyFont="1" applyFill="1" applyBorder="1" applyAlignment="1">
      <alignment horizontal="right" wrapText="1" shrinkToFit="1"/>
    </xf>
    <xf numFmtId="49" fontId="9" fillId="0" borderId="13" xfId="0" applyNumberFormat="1" applyFont="1" applyFill="1" applyBorder="1" applyAlignment="1" applyProtection="1">
      <alignment horizontal="right" vertical="top" shrinkToFit="1"/>
      <protection/>
    </xf>
    <xf numFmtId="0" fontId="9" fillId="0" borderId="25" xfId="0" applyFont="1" applyFill="1" applyBorder="1" applyAlignment="1" applyProtection="1">
      <alignment horizontal="left" vertical="top" wrapText="1"/>
      <protection/>
    </xf>
    <xf numFmtId="182" fontId="9" fillId="0" borderId="43" xfId="0" applyNumberFormat="1" applyFont="1" applyFill="1" applyBorder="1" applyAlignment="1">
      <alignment horizontal="right" wrapText="1" shrinkToFit="1"/>
    </xf>
    <xf numFmtId="182" fontId="9" fillId="4" borderId="6" xfId="0" applyNumberFormat="1" applyFont="1" applyFill="1" applyBorder="1" applyAlignment="1">
      <alignment horizontal="right" wrapText="1" shrinkToFit="1"/>
    </xf>
    <xf numFmtId="182" fontId="9" fillId="0" borderId="6" xfId="0" applyNumberFormat="1" applyFont="1" applyFill="1" applyBorder="1" applyAlignment="1">
      <alignment horizontal="right" wrapText="1" shrinkToFit="1"/>
    </xf>
    <xf numFmtId="0" fontId="9" fillId="0" borderId="0" xfId="0" applyFont="1" applyFill="1" applyAlignment="1" applyProtection="1">
      <alignment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81" fontId="9" fillId="0" borderId="44" xfId="0" applyNumberFormat="1" applyFont="1" applyFill="1" applyBorder="1" applyAlignment="1" applyProtection="1">
      <alignment vertical="center" wrapText="1"/>
      <protection hidden="1"/>
    </xf>
    <xf numFmtId="182" fontId="9" fillId="0" borderId="22" xfId="0" applyNumberFormat="1" applyFont="1" applyFill="1" applyBorder="1" applyAlignment="1" applyProtection="1">
      <alignment vertical="center" wrapText="1"/>
      <protection hidden="1"/>
    </xf>
    <xf numFmtId="181" fontId="9" fillId="0" borderId="44" xfId="0" applyNumberFormat="1" applyFont="1" applyFill="1" applyBorder="1" applyAlignment="1" applyProtection="1">
      <alignment horizontal="right" vertical="top"/>
      <protection hidden="1"/>
    </xf>
    <xf numFmtId="0" fontId="9" fillId="0" borderId="22" xfId="0" applyFont="1" applyFill="1" applyBorder="1" applyAlignment="1" applyProtection="1">
      <alignment horizontal="left" vertical="top"/>
      <protection hidden="1"/>
    </xf>
    <xf numFmtId="181" fontId="9" fillId="0" borderId="45" xfId="0" applyNumberFormat="1" applyFont="1" applyFill="1" applyBorder="1" applyAlignment="1" applyProtection="1">
      <alignment horizontal="right" vertical="top"/>
      <protection hidden="1"/>
    </xf>
    <xf numFmtId="0" fontId="9" fillId="0" borderId="19" xfId="0" applyFont="1" applyFill="1" applyBorder="1" applyAlignment="1" applyProtection="1">
      <alignment horizontal="left" vertical="top"/>
      <protection hidden="1"/>
    </xf>
    <xf numFmtId="181" fontId="9" fillId="0" borderId="46" xfId="0" applyNumberFormat="1" applyFont="1" applyFill="1" applyBorder="1" applyAlignment="1" applyProtection="1">
      <alignment horizontal="right" vertical="top"/>
      <protection hidden="1"/>
    </xf>
    <xf numFmtId="0" fontId="9" fillId="0" borderId="9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81" fontId="9" fillId="0" borderId="46" xfId="0" applyNumberFormat="1" applyFont="1" applyFill="1" applyBorder="1" applyAlignment="1" applyProtection="1">
      <alignment horizontal="right" vertical="top" wrapText="1"/>
      <protection hidden="1"/>
    </xf>
    <xf numFmtId="181" fontId="9" fillId="0" borderId="47" xfId="0" applyNumberFormat="1" applyFont="1" applyFill="1" applyBorder="1" applyAlignment="1" applyProtection="1">
      <alignment horizontal="right" vertical="top"/>
      <protection hidden="1"/>
    </xf>
    <xf numFmtId="0" fontId="9" fillId="0" borderId="4" xfId="0" applyFont="1" applyFill="1" applyBorder="1" applyAlignment="1" applyProtection="1">
      <alignment horizontal="left" vertical="top" wrapText="1"/>
      <protection hidden="1"/>
    </xf>
    <xf numFmtId="181" fontId="9" fillId="0" borderId="48" xfId="0" applyNumberFormat="1" applyFont="1" applyFill="1" applyBorder="1" applyAlignment="1" applyProtection="1">
      <alignment horizontal="right" vertical="top"/>
      <protection hidden="1"/>
    </xf>
    <xf numFmtId="0" fontId="9" fillId="0" borderId="7" xfId="0" applyFont="1" applyFill="1" applyBorder="1" applyAlignment="1" applyProtection="1">
      <alignment horizontal="left" vertical="top" wrapText="1"/>
      <protection hidden="1"/>
    </xf>
    <xf numFmtId="181" fontId="6" fillId="2" borderId="32" xfId="0" applyNumberFormat="1" applyFont="1" applyFill="1" applyBorder="1" applyAlignment="1" applyProtection="1">
      <alignment horizontal="right" vertical="center" wrapText="1"/>
      <protection hidden="1"/>
    </xf>
    <xf numFmtId="49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48" xfId="0" applyNumberFormat="1" applyFont="1" applyFill="1" applyBorder="1" applyAlignment="1" applyProtection="1">
      <alignment horizontal="right" vertical="top" wrapText="1"/>
      <protection hidden="1"/>
    </xf>
    <xf numFmtId="10" fontId="9" fillId="0" borderId="7" xfId="0" applyNumberFormat="1" applyFont="1" applyFill="1" applyBorder="1" applyAlignment="1" applyProtection="1">
      <alignment horizontal="left" vertical="top" wrapText="1"/>
      <protection hidden="1"/>
    </xf>
    <xf numFmtId="181" fontId="9" fillId="0" borderId="32" xfId="0" applyNumberFormat="1" applyFont="1" applyFill="1" applyBorder="1" applyAlignment="1" applyProtection="1">
      <alignment horizontal="right" vertical="center" wrapText="1"/>
      <protection hidden="1"/>
    </xf>
    <xf numFmtId="181" fontId="9" fillId="0" borderId="49" xfId="0" applyNumberFormat="1" applyFont="1" applyFill="1" applyBorder="1" applyAlignment="1" applyProtection="1">
      <alignment horizontal="right" vertical="top"/>
      <protection hidden="1"/>
    </xf>
    <xf numFmtId="0" fontId="9" fillId="0" borderId="28" xfId="0" applyFont="1" applyFill="1" applyBorder="1" applyAlignment="1" applyProtection="1">
      <alignment horizontal="left" vertical="top" wrapText="1"/>
      <protection hidden="1"/>
    </xf>
    <xf numFmtId="181" fontId="9" fillId="0" borderId="50" xfId="0" applyNumberFormat="1" applyFont="1" applyFill="1" applyBorder="1" applyAlignment="1" applyProtection="1">
      <alignment horizontal="right" vertical="top"/>
      <protection hidden="1"/>
    </xf>
    <xf numFmtId="0" fontId="9" fillId="0" borderId="30" xfId="0" applyFont="1" applyFill="1" applyBorder="1" applyAlignment="1" applyProtection="1">
      <alignment horizontal="left" vertical="top" wrapText="1"/>
      <protection hidden="1"/>
    </xf>
    <xf numFmtId="181" fontId="6" fillId="0" borderId="32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8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left" vertical="top"/>
      <protection hidden="1"/>
    </xf>
    <xf numFmtId="181" fontId="9" fillId="0" borderId="47" xfId="0" applyNumberFormat="1" applyFont="1" applyFill="1" applyBorder="1" applyAlignment="1" applyProtection="1">
      <alignment horizontal="right" vertical="top" wrapText="1"/>
      <protection hidden="1"/>
    </xf>
    <xf numFmtId="181" fontId="9" fillId="2" borderId="32" xfId="0" applyNumberFormat="1" applyFont="1" applyFill="1" applyBorder="1" applyAlignment="1" applyProtection="1">
      <alignment horizontal="right" vertical="center"/>
      <protection hidden="1"/>
    </xf>
    <xf numFmtId="181" fontId="9" fillId="0" borderId="44" xfId="0" applyNumberFormat="1" applyFont="1" applyFill="1" applyBorder="1" applyAlignment="1" applyProtection="1">
      <alignment horizontal="right" vertical="top" wrapText="1"/>
      <protection hidden="1"/>
    </xf>
    <xf numFmtId="10" fontId="9" fillId="0" borderId="22" xfId="0" applyNumberFormat="1" applyFont="1" applyFill="1" applyBorder="1" applyAlignment="1" applyProtection="1">
      <alignment horizontal="left" vertical="top" wrapText="1"/>
      <protection hidden="1"/>
    </xf>
    <xf numFmtId="10" fontId="9" fillId="0" borderId="9" xfId="0" applyNumberFormat="1" applyFont="1" applyFill="1" applyBorder="1" applyAlignment="1" applyProtection="1">
      <alignment horizontal="left" vertical="top" wrapText="1"/>
      <protection hidden="1"/>
    </xf>
    <xf numFmtId="181" fontId="9" fillId="0" borderId="49" xfId="0" applyNumberFormat="1" applyFont="1" applyFill="1" applyBorder="1" applyAlignment="1" applyProtection="1">
      <alignment horizontal="right" vertical="top" wrapText="1"/>
      <protection hidden="1"/>
    </xf>
    <xf numFmtId="0" fontId="8" fillId="0" borderId="0" xfId="0" applyFont="1" applyAlignment="1" applyProtection="1">
      <alignment horizontal="center" wrapText="1" shrinkToFi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showZeros="0" tabSelected="1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12.00390625" style="2" customWidth="1"/>
    <col min="2" max="2" width="79.625" style="2" customWidth="1"/>
    <col min="3" max="3" width="14.125" style="2" customWidth="1"/>
    <col min="4" max="5" width="13.625" style="168" customWidth="1"/>
    <col min="6" max="6" width="11.25390625" style="168" customWidth="1"/>
    <col min="7" max="7" width="12.875" style="2" customWidth="1"/>
    <col min="8" max="8" width="12.75390625" style="2" customWidth="1"/>
    <col min="9" max="16384" width="9.125" style="2" customWidth="1"/>
  </cols>
  <sheetData>
    <row r="1" spans="1:7" ht="27.75" customHeight="1">
      <c r="A1" s="210" t="s">
        <v>124</v>
      </c>
      <c r="B1" s="210"/>
      <c r="C1" s="210"/>
      <c r="D1" s="210"/>
      <c r="E1" s="210"/>
      <c r="F1" s="210"/>
      <c r="G1" s="210"/>
    </row>
    <row r="2" ht="15" customHeight="1" thickBot="1">
      <c r="G2" s="3"/>
    </row>
    <row r="3" spans="1:7" s="1" customFormat="1" ht="66" customHeight="1" thickBot="1">
      <c r="A3" s="169" t="s">
        <v>0</v>
      </c>
      <c r="B3" s="170" t="s">
        <v>1</v>
      </c>
      <c r="C3" s="97" t="s">
        <v>81</v>
      </c>
      <c r="D3" s="97" t="s">
        <v>21</v>
      </c>
      <c r="E3" s="97" t="s">
        <v>117</v>
      </c>
      <c r="F3" s="97" t="s">
        <v>82</v>
      </c>
      <c r="G3" s="150" t="s">
        <v>83</v>
      </c>
    </row>
    <row r="4" spans="1:7" ht="23.25" customHeight="1" thickBot="1">
      <c r="A4" s="5"/>
      <c r="B4" s="7" t="s">
        <v>26</v>
      </c>
      <c r="C4" s="6"/>
      <c r="D4" s="6"/>
      <c r="E4" s="6"/>
      <c r="F4" s="7"/>
      <c r="G4" s="8"/>
    </row>
    <row r="5" spans="1:7" ht="22.5" customHeight="1" thickBot="1">
      <c r="A5" s="151">
        <v>10000000</v>
      </c>
      <c r="B5" s="152" t="s">
        <v>2</v>
      </c>
      <c r="C5" s="153">
        <f>+C6+C9</f>
        <v>368258.89999999997</v>
      </c>
      <c r="D5" s="153">
        <f>+D6+D9</f>
        <v>73992.40000000001</v>
      </c>
      <c r="E5" s="153">
        <f>+E6+E9</f>
        <v>75631.40209</v>
      </c>
      <c r="F5" s="153">
        <f>IF(C5=0,"",$E5/C5*100)</f>
        <v>20.53756259251304</v>
      </c>
      <c r="G5" s="154">
        <f>IF(D5=0,"",$E5/D5*100)</f>
        <v>102.21509518545146</v>
      </c>
    </row>
    <row r="6" spans="1:7" ht="37.5">
      <c r="A6" s="33">
        <v>11000000</v>
      </c>
      <c r="B6" s="26" t="s">
        <v>3</v>
      </c>
      <c r="C6" s="12">
        <f>+C7+C8</f>
        <v>334415.6</v>
      </c>
      <c r="D6" s="12">
        <f>+D7+D8</f>
        <v>67617.3</v>
      </c>
      <c r="E6" s="12">
        <f>+E7+E8</f>
        <v>67790.05018</v>
      </c>
      <c r="F6" s="12">
        <f aca="true" t="shared" si="0" ref="F6:F47">IF(C6=0,"",$E6/C6*100)</f>
        <v>20.27119852662376</v>
      </c>
      <c r="G6" s="11">
        <f aca="true" t="shared" si="1" ref="G6:G47">IF(D6=0,"",$E6/D6*100)</f>
        <v>100.25548222126585</v>
      </c>
    </row>
    <row r="7" spans="1:8" ht="18.75">
      <c r="A7" s="42">
        <v>11010000</v>
      </c>
      <c r="B7" s="43" t="s">
        <v>87</v>
      </c>
      <c r="C7" s="44">
        <v>330415.6</v>
      </c>
      <c r="D7" s="45">
        <v>66734.3</v>
      </c>
      <c r="E7" s="46">
        <v>66640.39413</v>
      </c>
      <c r="F7" s="44">
        <f t="shared" si="0"/>
        <v>20.168658540940562</v>
      </c>
      <c r="G7" s="47">
        <f t="shared" si="1"/>
        <v>99.85928395143127</v>
      </c>
      <c r="H7" s="9"/>
    </row>
    <row r="8" spans="1:8" ht="18.75">
      <c r="A8" s="42">
        <v>11020000</v>
      </c>
      <c r="B8" s="43" t="s">
        <v>4</v>
      </c>
      <c r="C8" s="44">
        <v>4000</v>
      </c>
      <c r="D8" s="45">
        <v>883</v>
      </c>
      <c r="E8" s="46">
        <v>1149.65605</v>
      </c>
      <c r="F8" s="44">
        <f t="shared" si="0"/>
        <v>28.741401250000003</v>
      </c>
      <c r="G8" s="47">
        <f t="shared" si="1"/>
        <v>130.1988731596829</v>
      </c>
      <c r="H8" s="9"/>
    </row>
    <row r="9" spans="1:7" ht="20.25" customHeight="1">
      <c r="A9" s="36">
        <v>13000000</v>
      </c>
      <c r="B9" s="28" t="s">
        <v>64</v>
      </c>
      <c r="C9" s="18">
        <f>SUM(C10:C13)</f>
        <v>33843.299999999996</v>
      </c>
      <c r="D9" s="18">
        <f>SUM(D10:D13)</f>
        <v>6375.099999999999</v>
      </c>
      <c r="E9" s="18">
        <f>SUM(E10:E13)</f>
        <v>7841.351909999999</v>
      </c>
      <c r="F9" s="18">
        <f t="shared" si="0"/>
        <v>23.16958426040014</v>
      </c>
      <c r="G9" s="13">
        <f t="shared" si="1"/>
        <v>122.9996691816599</v>
      </c>
    </row>
    <row r="10" spans="1:7" ht="18.75">
      <c r="A10" s="42">
        <v>13010000</v>
      </c>
      <c r="B10" s="43" t="s">
        <v>31</v>
      </c>
      <c r="C10" s="44">
        <v>20926.5</v>
      </c>
      <c r="D10" s="45">
        <v>3672</v>
      </c>
      <c r="E10" s="46">
        <v>4735.090429999999</v>
      </c>
      <c r="F10" s="44">
        <f aca="true" t="shared" si="2" ref="F10:G13">IF(C10=0,"",$E10/C10*100)</f>
        <v>22.627245024251543</v>
      </c>
      <c r="G10" s="47">
        <f t="shared" si="2"/>
        <v>128.9512644335512</v>
      </c>
    </row>
    <row r="11" spans="1:7" ht="18.75">
      <c r="A11" s="42">
        <v>13020000</v>
      </c>
      <c r="B11" s="43" t="s">
        <v>32</v>
      </c>
      <c r="C11" s="44">
        <v>8871.6</v>
      </c>
      <c r="D11" s="45">
        <v>1699.4</v>
      </c>
      <c r="E11" s="46">
        <v>1855.2311200000001</v>
      </c>
      <c r="F11" s="44">
        <f t="shared" si="2"/>
        <v>20.912023986654045</v>
      </c>
      <c r="G11" s="47">
        <f t="shared" si="2"/>
        <v>109.16977286100978</v>
      </c>
    </row>
    <row r="12" spans="1:7" ht="18.75">
      <c r="A12" s="42">
        <v>13030000</v>
      </c>
      <c r="B12" s="43" t="s">
        <v>33</v>
      </c>
      <c r="C12" s="44">
        <v>4042.1</v>
      </c>
      <c r="D12" s="45">
        <v>1003.4</v>
      </c>
      <c r="E12" s="46">
        <v>1248.3718000000001</v>
      </c>
      <c r="F12" s="44">
        <f t="shared" si="2"/>
        <v>30.88423839093541</v>
      </c>
      <c r="G12" s="47">
        <f t="shared" si="2"/>
        <v>124.41417181582621</v>
      </c>
    </row>
    <row r="13" spans="1:7" ht="19.5" thickBot="1">
      <c r="A13" s="42">
        <v>13070000</v>
      </c>
      <c r="B13" s="43" t="s">
        <v>34</v>
      </c>
      <c r="C13" s="44">
        <v>3.1</v>
      </c>
      <c r="D13" s="45">
        <v>0.3</v>
      </c>
      <c r="E13" s="46">
        <v>2.65856</v>
      </c>
      <c r="F13" s="44">
        <f t="shared" si="2"/>
        <v>85.76</v>
      </c>
      <c r="G13" s="47">
        <f t="shared" si="2"/>
        <v>886.1866666666667</v>
      </c>
    </row>
    <row r="14" spans="1:7" ht="24" customHeight="1" thickBot="1">
      <c r="A14" s="151">
        <v>20000000</v>
      </c>
      <c r="B14" s="152" t="s">
        <v>5</v>
      </c>
      <c r="C14" s="153">
        <f>+C15+C19+C23</f>
        <v>21769.9</v>
      </c>
      <c r="D14" s="153">
        <f>+D15+D19+D23</f>
        <v>3615.9600000000005</v>
      </c>
      <c r="E14" s="153">
        <f>+E15+E19+E23</f>
        <v>3880.51085</v>
      </c>
      <c r="F14" s="153">
        <f t="shared" si="0"/>
        <v>17.825120234819636</v>
      </c>
      <c r="G14" s="154">
        <f t="shared" si="1"/>
        <v>107.31619957079171</v>
      </c>
    </row>
    <row r="15" spans="1:7" ht="18.75">
      <c r="A15" s="32">
        <v>21000000</v>
      </c>
      <c r="B15" s="25" t="s">
        <v>6</v>
      </c>
      <c r="C15" s="12">
        <f>SUM(C16:C18)</f>
        <v>4305</v>
      </c>
      <c r="D15" s="12">
        <f>SUM(D16:D18)</f>
        <v>93.3</v>
      </c>
      <c r="E15" s="12">
        <f>E18+E16+E17</f>
        <v>114.17595</v>
      </c>
      <c r="F15" s="10">
        <f>IF(C15=0,"",$E15/C15*100)</f>
        <v>2.6521707317073173</v>
      </c>
      <c r="G15" s="11">
        <f>IF(D15=0,"",$E15/D15*100)</f>
        <v>122.3750803858521</v>
      </c>
    </row>
    <row r="16" spans="1:7" ht="93.75">
      <c r="A16" s="42">
        <v>21010000</v>
      </c>
      <c r="B16" s="43" t="s">
        <v>97</v>
      </c>
      <c r="C16" s="44">
        <v>155</v>
      </c>
      <c r="D16" s="45">
        <v>71</v>
      </c>
      <c r="E16" s="46">
        <v>73.72264</v>
      </c>
      <c r="F16" s="44">
        <f t="shared" si="0"/>
        <v>47.5629935483871</v>
      </c>
      <c r="G16" s="47">
        <f t="shared" si="1"/>
        <v>103.8347042253521</v>
      </c>
    </row>
    <row r="17" spans="1:7" ht="21.75" customHeight="1">
      <c r="A17" s="42">
        <v>21050000</v>
      </c>
      <c r="B17" s="43" t="s">
        <v>65</v>
      </c>
      <c r="C17" s="44">
        <v>4000</v>
      </c>
      <c r="D17" s="45">
        <v>0</v>
      </c>
      <c r="E17" s="46">
        <v>0</v>
      </c>
      <c r="F17" s="44">
        <f t="shared" si="0"/>
        <v>0</v>
      </c>
      <c r="G17" s="47">
        <f t="shared" si="1"/>
      </c>
    </row>
    <row r="18" spans="1:7" ht="18.75">
      <c r="A18" s="42">
        <v>21080000</v>
      </c>
      <c r="B18" s="43" t="s">
        <v>7</v>
      </c>
      <c r="C18" s="44">
        <v>150</v>
      </c>
      <c r="D18" s="45">
        <v>22.3</v>
      </c>
      <c r="E18" s="46">
        <v>40.453309999999995</v>
      </c>
      <c r="F18" s="44">
        <f t="shared" si="0"/>
        <v>26.96887333333333</v>
      </c>
      <c r="G18" s="47">
        <f t="shared" si="1"/>
        <v>181.40497757847533</v>
      </c>
    </row>
    <row r="19" spans="1:7" ht="37.5">
      <c r="A19" s="48">
        <v>22000000</v>
      </c>
      <c r="B19" s="49" t="s">
        <v>62</v>
      </c>
      <c r="C19" s="50">
        <f>SUM(C20:C22)</f>
        <v>17114.9</v>
      </c>
      <c r="D19" s="145">
        <f>SUM(D20:D22)</f>
        <v>3352.6600000000003</v>
      </c>
      <c r="E19" s="146">
        <f>SUM(E20:E22)</f>
        <v>3517.3677900000002</v>
      </c>
      <c r="F19" s="50">
        <f t="shared" si="0"/>
        <v>20.551494837831363</v>
      </c>
      <c r="G19" s="51">
        <f t="shared" si="1"/>
        <v>104.91274957794705</v>
      </c>
    </row>
    <row r="20" spans="1:7" ht="18.75">
      <c r="A20" s="42">
        <v>22010000</v>
      </c>
      <c r="B20" s="43" t="s">
        <v>61</v>
      </c>
      <c r="C20" s="44">
        <v>14939.9</v>
      </c>
      <c r="D20" s="45">
        <v>2787.26</v>
      </c>
      <c r="E20" s="46">
        <v>3111.552</v>
      </c>
      <c r="F20" s="44">
        <f>IF(C20=0,"",$E20/C20*100)</f>
        <v>20.82712735694349</v>
      </c>
      <c r="G20" s="47">
        <f>IF(D20=0,"",$E20/D20*100)</f>
        <v>111.6347954622102</v>
      </c>
    </row>
    <row r="21" spans="1:7" ht="37.5">
      <c r="A21" s="42">
        <v>22080000</v>
      </c>
      <c r="B21" s="43" t="s">
        <v>66</v>
      </c>
      <c r="C21" s="44">
        <v>2120</v>
      </c>
      <c r="D21" s="45">
        <v>557</v>
      </c>
      <c r="E21" s="46">
        <v>395.33522999999997</v>
      </c>
      <c r="F21" s="44">
        <f t="shared" si="0"/>
        <v>18.647888207547165</v>
      </c>
      <c r="G21" s="47">
        <f t="shared" si="1"/>
        <v>70.97580430879712</v>
      </c>
    </row>
    <row r="22" spans="1:7" ht="37.5">
      <c r="A22" s="42">
        <v>22120000</v>
      </c>
      <c r="B22" s="43" t="s">
        <v>88</v>
      </c>
      <c r="C22" s="44">
        <v>55</v>
      </c>
      <c r="D22" s="45">
        <v>8.4</v>
      </c>
      <c r="E22" s="46">
        <v>10.480559999999999</v>
      </c>
      <c r="F22" s="44">
        <f>IF(C22=0,"",$E22/C22*100)</f>
        <v>19.055563636363633</v>
      </c>
      <c r="G22" s="47">
        <f>IF(D22=0,"",$E22/D22*100)</f>
        <v>124.7685714285714</v>
      </c>
    </row>
    <row r="23" spans="1:7" ht="18.75">
      <c r="A23" s="48">
        <v>24000000</v>
      </c>
      <c r="B23" s="49" t="s">
        <v>112</v>
      </c>
      <c r="C23" s="50">
        <f>+C24</f>
        <v>350</v>
      </c>
      <c r="D23" s="50">
        <f>+D24</f>
        <v>170</v>
      </c>
      <c r="E23" s="50">
        <f>+E24</f>
        <v>248.96711</v>
      </c>
      <c r="F23" s="50">
        <f t="shared" si="0"/>
        <v>71.13346</v>
      </c>
      <c r="G23" s="51">
        <f t="shared" si="1"/>
        <v>146.4512411764706</v>
      </c>
    </row>
    <row r="24" spans="1:7" ht="19.5" thickBot="1">
      <c r="A24" s="42" t="s">
        <v>110</v>
      </c>
      <c r="B24" s="43" t="s">
        <v>113</v>
      </c>
      <c r="C24" s="44">
        <v>350</v>
      </c>
      <c r="D24" s="45">
        <v>170</v>
      </c>
      <c r="E24" s="46">
        <v>248.96711</v>
      </c>
      <c r="F24" s="44">
        <f t="shared" si="0"/>
        <v>71.13346</v>
      </c>
      <c r="G24" s="47">
        <f t="shared" si="1"/>
        <v>146.4512411764706</v>
      </c>
    </row>
    <row r="25" spans="1:7" ht="22.5" customHeight="1" thickBot="1">
      <c r="A25" s="151">
        <v>30000000</v>
      </c>
      <c r="B25" s="152" t="s">
        <v>67</v>
      </c>
      <c r="C25" s="153"/>
      <c r="D25" s="153"/>
      <c r="E25" s="153">
        <f>+E26</f>
        <v>0.055</v>
      </c>
      <c r="F25" s="153">
        <f aca="true" t="shared" si="3" ref="F25:G27">IF(C25=0,"",$E25/C25*100)</f>
      </c>
      <c r="G25" s="154">
        <f t="shared" si="3"/>
      </c>
    </row>
    <row r="26" spans="1:7" ht="19.5" customHeight="1">
      <c r="A26" s="32">
        <v>31000000</v>
      </c>
      <c r="B26" s="25" t="s">
        <v>28</v>
      </c>
      <c r="C26" s="12">
        <f>C27</f>
        <v>0</v>
      </c>
      <c r="D26" s="12">
        <f>D27</f>
        <v>0</v>
      </c>
      <c r="E26" s="12">
        <f>E27</f>
        <v>0.055</v>
      </c>
      <c r="F26" s="12">
        <f t="shared" si="3"/>
      </c>
      <c r="G26" s="11">
        <f t="shared" si="3"/>
      </c>
    </row>
    <row r="27" spans="1:7" ht="38.25" thickBot="1">
      <c r="A27" s="35">
        <v>31020000</v>
      </c>
      <c r="B27" s="29" t="s">
        <v>29</v>
      </c>
      <c r="C27" s="147">
        <v>0</v>
      </c>
      <c r="D27" s="147">
        <v>0</v>
      </c>
      <c r="E27" s="147">
        <v>0.055</v>
      </c>
      <c r="F27" s="14">
        <f t="shared" si="3"/>
      </c>
      <c r="G27" s="15">
        <f t="shared" si="3"/>
      </c>
    </row>
    <row r="28" spans="1:7" s="41" customFormat="1" ht="26.25" customHeight="1" thickBot="1">
      <c r="A28" s="38"/>
      <c r="B28" s="155" t="s">
        <v>119</v>
      </c>
      <c r="C28" s="39">
        <f>C5+C14</f>
        <v>390028.8</v>
      </c>
      <c r="D28" s="39">
        <f>D5+D14</f>
        <v>77608.36000000002</v>
      </c>
      <c r="E28" s="39">
        <f>E5+E14+E25</f>
        <v>79511.96794</v>
      </c>
      <c r="F28" s="39">
        <f t="shared" si="0"/>
        <v>20.386178646294837</v>
      </c>
      <c r="G28" s="40">
        <f t="shared" si="1"/>
        <v>102.45283876633908</v>
      </c>
    </row>
    <row r="29" spans="1:7" s="41" customFormat="1" ht="26.25" customHeight="1" thickBot="1">
      <c r="A29" s="151">
        <v>40000000</v>
      </c>
      <c r="B29" s="152" t="s">
        <v>118</v>
      </c>
      <c r="C29" s="153">
        <f>+C30+C34</f>
        <v>1998868.1</v>
      </c>
      <c r="D29" s="153">
        <f>+D30+D34</f>
        <v>508447.9</v>
      </c>
      <c r="E29" s="153">
        <f>+E30+E34</f>
        <v>461347.27521999995</v>
      </c>
      <c r="F29" s="153">
        <f t="shared" si="0"/>
        <v>23.080426128167232</v>
      </c>
      <c r="G29" s="154">
        <f t="shared" si="1"/>
        <v>90.7363911267998</v>
      </c>
    </row>
    <row r="30" spans="1:7" ht="20.25" customHeight="1">
      <c r="A30" s="32">
        <v>41020000</v>
      </c>
      <c r="B30" s="25" t="s">
        <v>8</v>
      </c>
      <c r="C30" s="12">
        <f>SUM(C31:C33)</f>
        <v>632826</v>
      </c>
      <c r="D30" s="12">
        <f>SUM(D31:D33)</f>
        <v>149807.4</v>
      </c>
      <c r="E30" s="12">
        <f>SUM(E31:E33)</f>
        <v>144829.10788999998</v>
      </c>
      <c r="F30" s="10">
        <f t="shared" si="0"/>
        <v>22.88608683745611</v>
      </c>
      <c r="G30" s="11">
        <f t="shared" si="1"/>
        <v>96.67687169659175</v>
      </c>
    </row>
    <row r="31" spans="1:8" ht="19.5" customHeight="1">
      <c r="A31" s="42">
        <v>41020100</v>
      </c>
      <c r="B31" s="43" t="s">
        <v>68</v>
      </c>
      <c r="C31" s="44">
        <v>599229.9</v>
      </c>
      <c r="D31" s="45">
        <v>149807.4</v>
      </c>
      <c r="E31" s="46">
        <v>144829.10788999998</v>
      </c>
      <c r="F31" s="44">
        <f t="shared" si="0"/>
        <v>24.169205824008444</v>
      </c>
      <c r="G31" s="47">
        <f t="shared" si="1"/>
        <v>96.67687169659175</v>
      </c>
      <c r="H31" s="16"/>
    </row>
    <row r="32" spans="1:7" ht="37.5">
      <c r="A32" s="42">
        <v>41020600</v>
      </c>
      <c r="B32" s="43" t="s">
        <v>30</v>
      </c>
      <c r="C32" s="44">
        <v>27010.5</v>
      </c>
      <c r="D32" s="45">
        <v>0</v>
      </c>
      <c r="E32" s="46">
        <v>0</v>
      </c>
      <c r="F32" s="44">
        <f t="shared" si="0"/>
        <v>0</v>
      </c>
      <c r="G32" s="47">
        <f t="shared" si="1"/>
      </c>
    </row>
    <row r="33" spans="1:7" ht="75">
      <c r="A33" s="32">
        <v>41021100</v>
      </c>
      <c r="B33" s="25" t="s">
        <v>114</v>
      </c>
      <c r="C33" s="12">
        <v>6585.6</v>
      </c>
      <c r="D33" s="12">
        <v>0</v>
      </c>
      <c r="E33" s="12">
        <v>0</v>
      </c>
      <c r="F33" s="10">
        <f>IF(C33=0,"",$E33/C33*100)</f>
        <v>0</v>
      </c>
      <c r="G33" s="11">
        <f>IF(D33=0,"",$E33/D33*100)</f>
      </c>
    </row>
    <row r="34" spans="1:8" ht="23.25" customHeight="1">
      <c r="A34" s="32">
        <v>41030000</v>
      </c>
      <c r="B34" s="25" t="s">
        <v>9</v>
      </c>
      <c r="C34" s="12">
        <f>SUM(C35:C46)</f>
        <v>1366042.1</v>
      </c>
      <c r="D34" s="12">
        <f>SUM(D35:D46)</f>
        <v>358640.50000000006</v>
      </c>
      <c r="E34" s="12">
        <f>SUM(E35:E46)</f>
        <v>316518.16732999997</v>
      </c>
      <c r="F34" s="10">
        <f t="shared" si="0"/>
        <v>23.170454800038737</v>
      </c>
      <c r="G34" s="11">
        <f t="shared" si="1"/>
        <v>88.25499834235117</v>
      </c>
      <c r="H34" s="9"/>
    </row>
    <row r="35" spans="1:8" ht="39" customHeight="1">
      <c r="A35" s="42">
        <v>41030300</v>
      </c>
      <c r="B35" s="43" t="s">
        <v>90</v>
      </c>
      <c r="C35" s="44">
        <v>1000</v>
      </c>
      <c r="D35" s="45">
        <v>310</v>
      </c>
      <c r="E35" s="46">
        <v>283.82875</v>
      </c>
      <c r="F35" s="44">
        <f t="shared" si="0"/>
        <v>28.382875000000002</v>
      </c>
      <c r="G35" s="47">
        <f t="shared" si="1"/>
        <v>91.55766129032259</v>
      </c>
      <c r="H35" s="17"/>
    </row>
    <row r="36" spans="1:8" ht="57" customHeight="1">
      <c r="A36" s="42">
        <v>41030600</v>
      </c>
      <c r="B36" s="43" t="s">
        <v>89</v>
      </c>
      <c r="C36" s="44">
        <v>1026323.4</v>
      </c>
      <c r="D36" s="45">
        <v>246610.5</v>
      </c>
      <c r="E36" s="46">
        <v>226047.49309</v>
      </c>
      <c r="F36" s="44">
        <f t="shared" si="0"/>
        <v>22.024977028683164</v>
      </c>
      <c r="G36" s="47">
        <f t="shared" si="1"/>
        <v>91.66174720459996</v>
      </c>
      <c r="H36" s="9"/>
    </row>
    <row r="37" spans="1:7" ht="94.5" customHeight="1">
      <c r="A37" s="122">
        <v>41030800</v>
      </c>
      <c r="B37" s="119" t="s">
        <v>91</v>
      </c>
      <c r="C37" s="120">
        <v>201579.4</v>
      </c>
      <c r="D37" s="139">
        <v>89592.3</v>
      </c>
      <c r="E37" s="140">
        <v>74667.45759</v>
      </c>
      <c r="F37" s="120">
        <f t="shared" si="0"/>
        <v>37.041214325471756</v>
      </c>
      <c r="G37" s="123">
        <f t="shared" si="1"/>
        <v>83.34137820995778</v>
      </c>
    </row>
    <row r="38" spans="1:8" ht="220.5" customHeight="1">
      <c r="A38" s="42">
        <v>41030900</v>
      </c>
      <c r="B38" s="43" t="s">
        <v>69</v>
      </c>
      <c r="C38" s="44">
        <v>47836.2</v>
      </c>
      <c r="D38" s="45">
        <v>10153.4</v>
      </c>
      <c r="E38" s="46">
        <v>7266.33627</v>
      </c>
      <c r="F38" s="44">
        <f t="shared" si="0"/>
        <v>15.190036562268745</v>
      </c>
      <c r="G38" s="47">
        <f t="shared" si="1"/>
        <v>71.56554720586207</v>
      </c>
      <c r="H38" s="17"/>
    </row>
    <row r="39" spans="1:8" ht="57" customHeight="1">
      <c r="A39" s="42">
        <v>41031000</v>
      </c>
      <c r="B39" s="43" t="s">
        <v>92</v>
      </c>
      <c r="C39" s="44">
        <v>36449.5</v>
      </c>
      <c r="D39" s="45">
        <v>5574</v>
      </c>
      <c r="E39" s="46">
        <v>3188.93158</v>
      </c>
      <c r="F39" s="44">
        <f t="shared" si="0"/>
        <v>8.74890349661861</v>
      </c>
      <c r="G39" s="47">
        <f t="shared" si="1"/>
        <v>57.21082848941514</v>
      </c>
      <c r="H39" s="17"/>
    </row>
    <row r="40" spans="1:8" ht="57" customHeight="1">
      <c r="A40" s="42">
        <v>41032600</v>
      </c>
      <c r="B40" s="43" t="s">
        <v>80</v>
      </c>
      <c r="C40" s="44">
        <v>7645</v>
      </c>
      <c r="D40" s="45">
        <v>628.1</v>
      </c>
      <c r="E40" s="46">
        <v>0</v>
      </c>
      <c r="F40" s="44">
        <f aca="true" t="shared" si="4" ref="F40:F45">IF(C40=0,"",$E40/C40*100)</f>
        <v>0</v>
      </c>
      <c r="G40" s="47">
        <f aca="true" t="shared" si="5" ref="G40:G45">IF(D40=0,"",$E40/D40*100)</f>
        <v>0</v>
      </c>
      <c r="H40" s="17"/>
    </row>
    <row r="41" spans="1:8" ht="55.5" customHeight="1">
      <c r="A41" s="42">
        <v>41033700</v>
      </c>
      <c r="B41" s="43" t="s">
        <v>100</v>
      </c>
      <c r="C41" s="44">
        <v>4732.1</v>
      </c>
      <c r="D41" s="45">
        <v>394.4</v>
      </c>
      <c r="E41" s="46">
        <v>394.4</v>
      </c>
      <c r="F41" s="44">
        <f t="shared" si="4"/>
        <v>8.334566048900065</v>
      </c>
      <c r="G41" s="47">
        <f t="shared" si="5"/>
        <v>100</v>
      </c>
      <c r="H41" s="17"/>
    </row>
    <row r="42" spans="1:8" ht="55.5" customHeight="1">
      <c r="A42" s="42">
        <v>41033800</v>
      </c>
      <c r="B42" s="43" t="s">
        <v>115</v>
      </c>
      <c r="C42" s="44">
        <v>14062.8</v>
      </c>
      <c r="D42" s="45">
        <v>0</v>
      </c>
      <c r="E42" s="46">
        <v>0</v>
      </c>
      <c r="F42" s="44"/>
      <c r="G42" s="47"/>
      <c r="H42" s="17"/>
    </row>
    <row r="43" spans="1:8" ht="54.75" customHeight="1">
      <c r="A43" s="42" t="s">
        <v>84</v>
      </c>
      <c r="B43" s="43" t="s">
        <v>85</v>
      </c>
      <c r="C43" s="44">
        <v>3980</v>
      </c>
      <c r="D43" s="45">
        <v>478.7</v>
      </c>
      <c r="E43" s="46">
        <v>0</v>
      </c>
      <c r="F43" s="44">
        <f t="shared" si="4"/>
        <v>0</v>
      </c>
      <c r="G43" s="47">
        <f t="shared" si="5"/>
        <v>0</v>
      </c>
      <c r="H43" s="17"/>
    </row>
    <row r="44" spans="1:7" ht="38.25" customHeight="1">
      <c r="A44" s="42">
        <v>41035200</v>
      </c>
      <c r="B44" s="43" t="s">
        <v>93</v>
      </c>
      <c r="C44" s="44">
        <v>2673.2</v>
      </c>
      <c r="D44" s="45">
        <v>679.2</v>
      </c>
      <c r="E44" s="46">
        <v>651.6</v>
      </c>
      <c r="F44" s="44">
        <f t="shared" si="4"/>
        <v>24.37528056262158</v>
      </c>
      <c r="G44" s="47">
        <f t="shared" si="5"/>
        <v>95.93639575971731</v>
      </c>
    </row>
    <row r="45" spans="1:7" ht="111.75" customHeight="1">
      <c r="A45" s="42">
        <v>41035800</v>
      </c>
      <c r="B45" s="43" t="s">
        <v>94</v>
      </c>
      <c r="C45" s="44">
        <v>18998.8</v>
      </c>
      <c r="D45" s="45">
        <v>4219.9</v>
      </c>
      <c r="E45" s="46">
        <v>4018.12005</v>
      </c>
      <c r="F45" s="44">
        <f t="shared" si="4"/>
        <v>21.149336010695414</v>
      </c>
      <c r="G45" s="47">
        <f t="shared" si="5"/>
        <v>95.21837128841916</v>
      </c>
    </row>
    <row r="46" spans="1:7" ht="59.25" customHeight="1" thickBot="1">
      <c r="A46" s="42">
        <v>41036300</v>
      </c>
      <c r="B46" s="43" t="s">
        <v>116</v>
      </c>
      <c r="C46" s="44">
        <v>761.7</v>
      </c>
      <c r="D46" s="45">
        <v>0</v>
      </c>
      <c r="E46" s="46">
        <v>0</v>
      </c>
      <c r="F46" s="44">
        <f>IF(C46=0,"",$E46/C46*100)</f>
        <v>0</v>
      </c>
      <c r="G46" s="47">
        <f>IF(D46=0,"",$E46/D46*100)</f>
      </c>
    </row>
    <row r="47" spans="1:7" s="41" customFormat="1" ht="29.25" customHeight="1" thickBot="1">
      <c r="A47" s="96"/>
      <c r="B47" s="156" t="s">
        <v>17</v>
      </c>
      <c r="C47" s="148">
        <f>C28+C30+C34</f>
        <v>2388896.9000000004</v>
      </c>
      <c r="D47" s="148">
        <f>D28+D30+D34</f>
        <v>586056.26</v>
      </c>
      <c r="E47" s="148">
        <f>E28+E30+E34</f>
        <v>540859.24316</v>
      </c>
      <c r="F47" s="39">
        <f t="shared" si="0"/>
        <v>22.640543556316718</v>
      </c>
      <c r="G47" s="40">
        <f t="shared" si="1"/>
        <v>92.28793890197502</v>
      </c>
    </row>
    <row r="48" spans="1:7" s="100" customFormat="1" ht="27" customHeight="1" thickBot="1">
      <c r="A48" s="171"/>
      <c r="B48" s="4" t="s">
        <v>42</v>
      </c>
      <c r="C48" s="62"/>
      <c r="D48" s="82" t="s">
        <v>20</v>
      </c>
      <c r="E48" s="172"/>
      <c r="F48" s="172"/>
      <c r="G48" s="99"/>
    </row>
    <row r="49" spans="1:7" s="61" customFormat="1" ht="20.25" customHeight="1">
      <c r="A49" s="173">
        <v>10000</v>
      </c>
      <c r="B49" s="174" t="s">
        <v>46</v>
      </c>
      <c r="C49" s="63">
        <v>8475</v>
      </c>
      <c r="D49" s="63">
        <v>2418</v>
      </c>
      <c r="E49" s="64">
        <v>1698.81634</v>
      </c>
      <c r="F49" s="64">
        <f>IF(C49=0,"",IF(($E49/C49*100)&gt;=200,"В/100",$E49/C49*100))</f>
        <v>20.04503056047198</v>
      </c>
      <c r="G49" s="65">
        <f>IF(D49=0,"",IF((E49/D49*100)&gt;=200,"В/100",E49/D49*100))</f>
        <v>70.25708602150537</v>
      </c>
    </row>
    <row r="50" spans="1:7" s="61" customFormat="1" ht="20.25" customHeight="1">
      <c r="A50" s="175">
        <v>70000</v>
      </c>
      <c r="B50" s="176" t="s">
        <v>47</v>
      </c>
      <c r="C50" s="67">
        <v>321125.404</v>
      </c>
      <c r="D50" s="67">
        <v>77850.48098000001</v>
      </c>
      <c r="E50" s="55">
        <v>68792.4513</v>
      </c>
      <c r="F50" s="55">
        <f>IF(C50=0,"",IF(($E50/C50*100)&gt;=200,"В/100",$E50/C50*100))</f>
        <v>21.422301207910664</v>
      </c>
      <c r="G50" s="56">
        <f>IF(D50=0,"",IF((E50/D50*100)&gt;=200,"В/100",E50/D50*100))</f>
        <v>88.36483787129454</v>
      </c>
    </row>
    <row r="51" spans="1:7" s="61" customFormat="1" ht="20.25" customHeight="1">
      <c r="A51" s="175">
        <v>80000</v>
      </c>
      <c r="B51" s="176" t="s">
        <v>48</v>
      </c>
      <c r="C51" s="67">
        <v>432541.959</v>
      </c>
      <c r="D51" s="67">
        <v>105464.652</v>
      </c>
      <c r="E51" s="55">
        <v>87419.45559</v>
      </c>
      <c r="F51" s="55">
        <f>IF(C51=0,"",IF(($E51/C51*100)&gt;=200,"В/100",$E51/C51*100))</f>
        <v>20.21063015299286</v>
      </c>
      <c r="G51" s="56">
        <f>IF(D51=0,"",IF((E51/D51*100)&gt;=200,"В/100",E51/D51*100))</f>
        <v>82.88981562277378</v>
      </c>
    </row>
    <row r="52" spans="1:8" s="61" customFormat="1" ht="20.25" customHeight="1">
      <c r="A52" s="177">
        <v>90000</v>
      </c>
      <c r="B52" s="178" t="s">
        <v>49</v>
      </c>
      <c r="C52" s="68">
        <v>118850.934</v>
      </c>
      <c r="D52" s="24">
        <v>30496.525</v>
      </c>
      <c r="E52" s="24">
        <v>22568.84066</v>
      </c>
      <c r="F52" s="24">
        <f>IF(C52=0,"",IF(($E52/C52*100)&gt;=200,"В/100",$E52/C52*100))</f>
        <v>18.9891992434826</v>
      </c>
      <c r="G52" s="53">
        <f>IF(D52=0,"",IF((E52/D52*100)&gt;=200,"В/100",E52/D52*100))</f>
        <v>74.00463056036712</v>
      </c>
      <c r="H52" s="66"/>
    </row>
    <row r="53" spans="1:8" s="61" customFormat="1" ht="20.25" customHeight="1">
      <c r="A53" s="175">
        <v>110000</v>
      </c>
      <c r="B53" s="179" t="s">
        <v>50</v>
      </c>
      <c r="C53" s="68">
        <v>74444.796</v>
      </c>
      <c r="D53" s="68">
        <v>18669.58728</v>
      </c>
      <c r="E53" s="24">
        <v>15783.99859</v>
      </c>
      <c r="F53" s="24">
        <f aca="true" t="shared" si="6" ref="F53:F61">IF(C53=0,"",IF(($E53/C53*100)&gt;=200,"В/100",$E53/C53*100))</f>
        <v>21.202286040249206</v>
      </c>
      <c r="G53" s="53">
        <f aca="true" t="shared" si="7" ref="G53:G68">IF(D53=0,"",IF((E53/D53*100)&gt;=200,"В/100",E53/D53*100))</f>
        <v>84.54390744303588</v>
      </c>
      <c r="H53" s="69"/>
    </row>
    <row r="54" spans="1:7" s="61" customFormat="1" ht="20.25" customHeight="1">
      <c r="A54" s="175">
        <v>120000</v>
      </c>
      <c r="B54" s="179" t="s">
        <v>51</v>
      </c>
      <c r="C54" s="67">
        <v>2719.9</v>
      </c>
      <c r="D54" s="67">
        <v>769.534</v>
      </c>
      <c r="E54" s="55">
        <v>413.12864</v>
      </c>
      <c r="F54" s="55">
        <f t="shared" si="6"/>
        <v>15.189111364388397</v>
      </c>
      <c r="G54" s="56">
        <f t="shared" si="7"/>
        <v>53.6855603521092</v>
      </c>
    </row>
    <row r="55" spans="1:7" s="61" customFormat="1" ht="20.25" customHeight="1">
      <c r="A55" s="177">
        <v>130000</v>
      </c>
      <c r="B55" s="178" t="s">
        <v>52</v>
      </c>
      <c r="C55" s="68">
        <v>19556.675</v>
      </c>
      <c r="D55" s="68">
        <v>5603.578</v>
      </c>
      <c r="E55" s="24">
        <v>3193.31206</v>
      </c>
      <c r="F55" s="24">
        <f t="shared" si="6"/>
        <v>16.328501956493117</v>
      </c>
      <c r="G55" s="53">
        <f t="shared" si="7"/>
        <v>56.98701900821225</v>
      </c>
    </row>
    <row r="56" spans="1:7" s="61" customFormat="1" ht="20.25" customHeight="1">
      <c r="A56" s="177">
        <v>150000</v>
      </c>
      <c r="B56" s="178" t="s">
        <v>53</v>
      </c>
      <c r="C56" s="68">
        <v>138</v>
      </c>
      <c r="D56" s="68">
        <v>71</v>
      </c>
      <c r="E56" s="24">
        <v>0</v>
      </c>
      <c r="F56" s="24">
        <f t="shared" si="6"/>
        <v>0</v>
      </c>
      <c r="G56" s="53">
        <f t="shared" si="7"/>
        <v>0</v>
      </c>
    </row>
    <row r="57" spans="1:8" s="61" customFormat="1" ht="20.25" customHeight="1">
      <c r="A57" s="180">
        <v>180000</v>
      </c>
      <c r="B57" s="178" t="s">
        <v>54</v>
      </c>
      <c r="C57" s="70">
        <v>3670</v>
      </c>
      <c r="D57" s="70">
        <v>858.2</v>
      </c>
      <c r="E57" s="71">
        <v>35.672599999999996</v>
      </c>
      <c r="F57" s="24">
        <f>IF(C57=0,"",IF(($E57/C57*100)&gt;=200,"В/100",$E57/C57*100))</f>
        <v>0.9720054495912807</v>
      </c>
      <c r="G57" s="53">
        <f>IF(D57=0,"",IF((E57/D57*100)&gt;=200,"В/100",E57/D57*100))</f>
        <v>4.156676765322768</v>
      </c>
      <c r="H57" s="73"/>
    </row>
    <row r="58" spans="1:7" s="61" customFormat="1" ht="37.5" customHeight="1">
      <c r="A58" s="181">
        <v>210000</v>
      </c>
      <c r="B58" s="182" t="s">
        <v>79</v>
      </c>
      <c r="C58" s="74">
        <v>2435.7</v>
      </c>
      <c r="D58" s="74">
        <v>733</v>
      </c>
      <c r="E58" s="21">
        <v>375.66233</v>
      </c>
      <c r="F58" s="21">
        <f t="shared" si="6"/>
        <v>15.4231773206881</v>
      </c>
      <c r="G58" s="22">
        <f t="shared" si="7"/>
        <v>51.24997680763984</v>
      </c>
    </row>
    <row r="59" spans="1:7" s="61" customFormat="1" ht="18.75" customHeight="1">
      <c r="A59" s="177">
        <v>250000</v>
      </c>
      <c r="B59" s="178" t="s">
        <v>55</v>
      </c>
      <c r="C59" s="24">
        <f>+C60+C61+C62</f>
        <v>3005.6000000000004</v>
      </c>
      <c r="D59" s="24">
        <f>+D60+D61+D62</f>
        <v>713.2099999999999</v>
      </c>
      <c r="E59" s="24">
        <f>+E60+E61+E62</f>
        <v>181.13803</v>
      </c>
      <c r="F59" s="24">
        <f t="shared" si="6"/>
        <v>6.026684522225178</v>
      </c>
      <c r="G59" s="53">
        <f t="shared" si="7"/>
        <v>25.39757294485495</v>
      </c>
    </row>
    <row r="60" spans="1:7" s="61" customFormat="1" ht="20.25" customHeight="1">
      <c r="A60" s="183">
        <v>250102</v>
      </c>
      <c r="B60" s="179" t="s">
        <v>12</v>
      </c>
      <c r="C60" s="149">
        <v>500</v>
      </c>
      <c r="D60" s="55">
        <v>118.9</v>
      </c>
      <c r="E60" s="19">
        <v>0</v>
      </c>
      <c r="F60" s="19">
        <f t="shared" si="6"/>
        <v>0</v>
      </c>
      <c r="G60" s="20">
        <f t="shared" si="7"/>
        <v>0</v>
      </c>
    </row>
    <row r="61" spans="1:8" s="61" customFormat="1" ht="20.25" customHeight="1">
      <c r="A61" s="183">
        <v>250404</v>
      </c>
      <c r="B61" s="184" t="s">
        <v>22</v>
      </c>
      <c r="C61" s="75">
        <v>2477.3</v>
      </c>
      <c r="D61" s="75">
        <v>594.31</v>
      </c>
      <c r="E61" s="19">
        <v>181.13803</v>
      </c>
      <c r="F61" s="19">
        <f t="shared" si="6"/>
        <v>7.311913373430751</v>
      </c>
      <c r="G61" s="20">
        <f t="shared" si="7"/>
        <v>30.478711446887992</v>
      </c>
      <c r="H61" s="69"/>
    </row>
    <row r="62" spans="1:7" s="61" customFormat="1" ht="58.5" customHeight="1" thickBot="1">
      <c r="A62" s="183">
        <v>250913</v>
      </c>
      <c r="B62" s="184" t="s">
        <v>16</v>
      </c>
      <c r="C62" s="75">
        <v>28.3</v>
      </c>
      <c r="D62" s="75">
        <v>0</v>
      </c>
      <c r="E62" s="19">
        <v>0</v>
      </c>
      <c r="F62" s="19">
        <f>IF(C62=0,"",IF(($E62/C62*100)&gt;=200,"В/100",$E62/C62*100))</f>
        <v>0</v>
      </c>
      <c r="G62" s="20">
        <f>IF(D62=0,"",IF((E62/D62*100)&gt;=200,"В/100",E62/D62*100))</f>
      </c>
    </row>
    <row r="63" spans="1:8" s="102" customFormat="1" ht="27.75" customHeight="1" thickBot="1">
      <c r="A63" s="185"/>
      <c r="B63" s="186" t="s">
        <v>101</v>
      </c>
      <c r="C63" s="59">
        <f>SUM(C49:C59)</f>
        <v>986963.9679999999</v>
      </c>
      <c r="D63" s="59">
        <f>SUM(D49:D59)</f>
        <v>243647.76726000002</v>
      </c>
      <c r="E63" s="59">
        <f>SUM(E49:E59)</f>
        <v>200462.47613999998</v>
      </c>
      <c r="F63" s="59">
        <f aca="true" t="shared" si="8" ref="F63:F68">IF(C63=0,"",IF(($E63/C63*100)&gt;=200,"В/100",$E63/C63*100))</f>
        <v>20.31102275660787</v>
      </c>
      <c r="G63" s="60">
        <f t="shared" si="7"/>
        <v>82.27552355367312</v>
      </c>
      <c r="H63" s="101"/>
    </row>
    <row r="64" spans="1:7" s="61" customFormat="1" ht="21.75" customHeight="1">
      <c r="A64" s="187"/>
      <c r="B64" s="188" t="s">
        <v>23</v>
      </c>
      <c r="C64" s="76">
        <f>SUM(C66:C67)</f>
        <v>1372855.3</v>
      </c>
      <c r="D64" s="76">
        <f>SUM(D66:D67)</f>
        <v>356150.1</v>
      </c>
      <c r="E64" s="77">
        <f>SUM(E66:E67)</f>
        <v>315188.33858</v>
      </c>
      <c r="F64" s="77">
        <f>IF(C64=0,"",IF(($E64/C64*100)&gt;=200,"В/100",$E64/C64*100))</f>
        <v>22.958598665132442</v>
      </c>
      <c r="G64" s="78">
        <f>IF(D64=0,"",IF((E64/D64*100)&gt;=200,"В/100",E64/D64*100))</f>
        <v>88.49873651025227</v>
      </c>
    </row>
    <row r="65" spans="1:7" s="61" customFormat="1" ht="18.75">
      <c r="A65" s="187"/>
      <c r="B65" s="188" t="s">
        <v>24</v>
      </c>
      <c r="C65" s="79"/>
      <c r="D65" s="79">
        <v>0</v>
      </c>
      <c r="E65" s="80"/>
      <c r="F65" s="80"/>
      <c r="G65" s="78">
        <f>IF(D67=0,"",IF((E65/D67*100)&gt;=200,"В/100",E65/D67*100))</f>
        <v>0</v>
      </c>
    </row>
    <row r="66" spans="1:8" s="61" customFormat="1" ht="18.75">
      <c r="A66" s="187"/>
      <c r="B66" s="188" t="s">
        <v>59</v>
      </c>
      <c r="C66" s="76">
        <v>26843.5</v>
      </c>
      <c r="D66" s="76">
        <v>0</v>
      </c>
      <c r="E66" s="77">
        <v>0</v>
      </c>
      <c r="F66" s="77">
        <f t="shared" si="8"/>
        <v>0</v>
      </c>
      <c r="G66" s="78">
        <f>IF(D66=0,"",IF((E66/D66*100)&gt;=200,"В/100",E66/D66*100))</f>
      </c>
      <c r="H66" s="66"/>
    </row>
    <row r="67" spans="1:8" s="61" customFormat="1" ht="18.75">
      <c r="A67" s="187"/>
      <c r="B67" s="188" t="s">
        <v>25</v>
      </c>
      <c r="C67" s="76">
        <v>1346011.8</v>
      </c>
      <c r="D67" s="76">
        <v>356150.1</v>
      </c>
      <c r="E67" s="77">
        <v>315188.33858</v>
      </c>
      <c r="F67" s="77">
        <f t="shared" si="8"/>
        <v>23.41646177098893</v>
      </c>
      <c r="G67" s="78">
        <f t="shared" si="7"/>
        <v>88.49873651025227</v>
      </c>
      <c r="H67" s="66"/>
    </row>
    <row r="68" spans="1:8" s="61" customFormat="1" ht="39" customHeight="1">
      <c r="A68" s="187">
        <v>250323</v>
      </c>
      <c r="B68" s="188" t="s">
        <v>63</v>
      </c>
      <c r="C68" s="76">
        <v>280.2</v>
      </c>
      <c r="D68" s="76">
        <v>0</v>
      </c>
      <c r="E68" s="77">
        <v>0</v>
      </c>
      <c r="F68" s="77">
        <f t="shared" si="8"/>
        <v>0</v>
      </c>
      <c r="G68" s="78">
        <f t="shared" si="7"/>
      </c>
      <c r="H68" s="66"/>
    </row>
    <row r="69" spans="1:8" s="61" customFormat="1" ht="21.75" customHeight="1" thickBot="1">
      <c r="A69" s="187">
        <v>250380</v>
      </c>
      <c r="B69" s="188" t="s">
        <v>86</v>
      </c>
      <c r="C69" s="76">
        <v>22638.1</v>
      </c>
      <c r="D69" s="76">
        <v>4477.38</v>
      </c>
      <c r="E69" s="77">
        <v>4389.109469999999</v>
      </c>
      <c r="F69" s="77">
        <f>IF(C69=0,"",IF(($E69/C69*100)&gt;=200,"В/100",$E69/C69*100))</f>
        <v>19.38815302520971</v>
      </c>
      <c r="G69" s="78">
        <f>IF(D69=0,"",IF((E69/D69*100)&gt;=200,"В/100",E69/D69*100))</f>
        <v>98.02852270747623</v>
      </c>
      <c r="H69" s="66"/>
    </row>
    <row r="70" spans="1:8" s="102" customFormat="1" ht="29.25" customHeight="1" thickBot="1">
      <c r="A70" s="103"/>
      <c r="B70" s="155" t="s">
        <v>102</v>
      </c>
      <c r="C70" s="104">
        <f>C63+C64+C68+C69</f>
        <v>2382737.5680000004</v>
      </c>
      <c r="D70" s="104">
        <f>D63+D64+D68+D69</f>
        <v>604275.24726</v>
      </c>
      <c r="E70" s="144">
        <f>E63+E64+E68+E69</f>
        <v>520039.92419</v>
      </c>
      <c r="F70" s="104">
        <f>IF(C70=0,"",IF(($E70/C70*100)&gt;=200,"В/100",$E70/C70*100))</f>
        <v>21.825312664478876</v>
      </c>
      <c r="G70" s="60">
        <f>IF(D70=0,"",IF((E70/D70*100)&gt;=200,"В/100",E70/D70*100))</f>
        <v>86.06010697079633</v>
      </c>
      <c r="H70" s="105"/>
    </row>
    <row r="71" spans="1:8" s="102" customFormat="1" ht="29.25" customHeight="1" thickBot="1">
      <c r="A71" s="189"/>
      <c r="B71" s="4" t="s">
        <v>44</v>
      </c>
      <c r="C71" s="126"/>
      <c r="D71" s="82" t="s">
        <v>20</v>
      </c>
      <c r="E71" s="82"/>
      <c r="F71" s="82"/>
      <c r="G71" s="106"/>
      <c r="H71" s="105"/>
    </row>
    <row r="72" spans="1:7" s="61" customFormat="1" ht="37.5">
      <c r="A72" s="190" t="s">
        <v>14</v>
      </c>
      <c r="B72" s="191" t="s">
        <v>18</v>
      </c>
      <c r="C72" s="127">
        <v>471.7</v>
      </c>
      <c r="D72" s="127">
        <v>0</v>
      </c>
      <c r="E72" s="83">
        <v>0</v>
      </c>
      <c r="F72" s="83">
        <f>IF(C72=0,"",IF(($E72/C72*100)&gt;=200,"В/100",$E72/C72*100))</f>
        <v>0</v>
      </c>
      <c r="G72" s="84">
        <f>IF(D72=0,"",IF((E72/D72*100)&gt;=200,"В/100",E72/D72*100))</f>
      </c>
    </row>
    <row r="73" spans="1:8" s="61" customFormat="1" ht="38.25" thickBot="1">
      <c r="A73" s="192">
        <v>250911</v>
      </c>
      <c r="B73" s="193" t="s">
        <v>19</v>
      </c>
      <c r="C73" s="128">
        <v>2000</v>
      </c>
      <c r="D73" s="128">
        <v>800</v>
      </c>
      <c r="E73" s="85">
        <v>0</v>
      </c>
      <c r="F73" s="85">
        <f>IF(C73=0,"",IF(($E73/C73*100)&gt;=200,"В/100",$E73/C73*100))</f>
        <v>0</v>
      </c>
      <c r="G73" s="86">
        <f>IF(D73=0,"",IF((E73/D73*100)&gt;=200,"В/100",E73/D73*100))</f>
        <v>0</v>
      </c>
      <c r="H73" s="87"/>
    </row>
    <row r="74" spans="1:8" s="102" customFormat="1" ht="27.75" customHeight="1" thickBot="1">
      <c r="A74" s="185"/>
      <c r="B74" s="186" t="s">
        <v>45</v>
      </c>
      <c r="C74" s="104">
        <f>C72+C73</f>
        <v>2471.7</v>
      </c>
      <c r="D74" s="104">
        <f>D72+D73</f>
        <v>800</v>
      </c>
      <c r="E74" s="59">
        <f>E72+E73</f>
        <v>0</v>
      </c>
      <c r="F74" s="107">
        <f>IF(C74=0,"",IF(($E74/C74*100)&gt;=200,"В/100",$E74/C74*100))</f>
        <v>0</v>
      </c>
      <c r="G74" s="108">
        <f>IF(D74=0,"",IF((E74/D74*100)&gt;=200,"В/100",E74/D74*100))</f>
        <v>0</v>
      </c>
      <c r="H74" s="109"/>
    </row>
    <row r="75" spans="1:7" s="102" customFormat="1" ht="27.75" customHeight="1" thickBot="1">
      <c r="A75" s="194"/>
      <c r="B75" s="111" t="s">
        <v>106</v>
      </c>
      <c r="C75" s="115"/>
      <c r="D75" s="115"/>
      <c r="E75" s="136"/>
      <c r="F75" s="115"/>
      <c r="G75" s="121"/>
    </row>
    <row r="76" spans="1:7" s="61" customFormat="1" ht="19.5" customHeight="1">
      <c r="A76" s="122">
        <v>602000</v>
      </c>
      <c r="B76" s="119" t="s">
        <v>71</v>
      </c>
      <c r="C76" s="120">
        <f>C77-C78+C79</f>
        <v>-3687.6319999999996</v>
      </c>
      <c r="D76" s="120">
        <f>D77-D78+D79</f>
        <v>1830.8829999999998</v>
      </c>
      <c r="E76" s="120">
        <f>E77-E78+E79</f>
        <v>-17501.29398</v>
      </c>
      <c r="F76" s="120"/>
      <c r="G76" s="123"/>
    </row>
    <row r="77" spans="1:8" s="61" customFormat="1" ht="18.75">
      <c r="A77" s="42">
        <v>602100</v>
      </c>
      <c r="B77" s="43" t="s">
        <v>75</v>
      </c>
      <c r="C77" s="44">
        <v>7970.025519999999</v>
      </c>
      <c r="D77" s="45">
        <v>3670.73652</v>
      </c>
      <c r="E77" s="46">
        <v>31684.78079</v>
      </c>
      <c r="F77" s="44"/>
      <c r="G77" s="47"/>
      <c r="H77" s="93"/>
    </row>
    <row r="78" spans="1:7" s="61" customFormat="1" ht="18.75">
      <c r="A78" s="42">
        <v>602200</v>
      </c>
      <c r="B78" s="43" t="s">
        <v>76</v>
      </c>
      <c r="C78" s="44">
        <v>0</v>
      </c>
      <c r="D78" s="44">
        <v>0</v>
      </c>
      <c r="E78" s="44">
        <v>49186.07477</v>
      </c>
      <c r="F78" s="44"/>
      <c r="G78" s="47"/>
    </row>
    <row r="79" spans="1:7" s="61" customFormat="1" ht="37.5">
      <c r="A79" s="42">
        <v>602400</v>
      </c>
      <c r="B79" s="43" t="s">
        <v>40</v>
      </c>
      <c r="C79" s="44">
        <v>-11657.657519999999</v>
      </c>
      <c r="D79" s="45">
        <v>-1839.8535200000001</v>
      </c>
      <c r="E79" s="140"/>
      <c r="F79" s="44"/>
      <c r="G79" s="47"/>
    </row>
    <row r="80" spans="1:7" s="61" customFormat="1" ht="21" customHeight="1" thickBot="1">
      <c r="A80" s="124">
        <v>603000</v>
      </c>
      <c r="B80" s="117" t="s">
        <v>60</v>
      </c>
      <c r="C80" s="118"/>
      <c r="D80" s="141"/>
      <c r="E80" s="46">
        <v>-3318.02499</v>
      </c>
      <c r="F80" s="118"/>
      <c r="G80" s="125"/>
    </row>
    <row r="81" spans="1:7" s="61" customFormat="1" ht="26.25" customHeight="1" thickBot="1">
      <c r="A81" s="185"/>
      <c r="B81" s="155" t="s">
        <v>107</v>
      </c>
      <c r="C81" s="110">
        <f>+C76+C80</f>
        <v>-3687.6319999999996</v>
      </c>
      <c r="D81" s="110">
        <f>+D76+D80</f>
        <v>1830.8829999999998</v>
      </c>
      <c r="E81" s="110">
        <f>+E76+E80</f>
        <v>-20819.31897</v>
      </c>
      <c r="F81" s="110"/>
      <c r="G81" s="108"/>
    </row>
    <row r="82" spans="3:7" s="61" customFormat="1" ht="18">
      <c r="C82" s="95"/>
      <c r="D82" s="195"/>
      <c r="E82" s="196"/>
      <c r="F82" s="95"/>
      <c r="G82" s="95"/>
    </row>
    <row r="83" spans="3:7" s="61" customFormat="1" ht="18">
      <c r="C83" s="95"/>
      <c r="D83" s="195"/>
      <c r="E83" s="197"/>
      <c r="F83" s="95"/>
      <c r="G83" s="95"/>
    </row>
    <row r="84" spans="3:7" s="61" customFormat="1" ht="18">
      <c r="C84" s="95"/>
      <c r="D84" s="195"/>
      <c r="E84" s="196"/>
      <c r="F84" s="95"/>
      <c r="G84" s="95"/>
    </row>
    <row r="85" spans="3:7" s="61" customFormat="1" ht="18">
      <c r="C85" s="95"/>
      <c r="D85" s="195"/>
      <c r="E85" s="196"/>
      <c r="F85" s="95"/>
      <c r="G85" s="95"/>
    </row>
    <row r="86" spans="3:7" s="61" customFormat="1" ht="18">
      <c r="C86" s="95"/>
      <c r="D86" s="195"/>
      <c r="E86" s="196"/>
      <c r="F86" s="95"/>
      <c r="G86" s="95"/>
    </row>
    <row r="87" spans="3:7" s="61" customFormat="1" ht="18">
      <c r="C87" s="95"/>
      <c r="D87" s="195"/>
      <c r="E87" s="196"/>
      <c r="F87" s="95"/>
      <c r="G87" s="95"/>
    </row>
    <row r="88" spans="3:7" s="61" customFormat="1" ht="18">
      <c r="C88" s="95"/>
      <c r="D88" s="195"/>
      <c r="E88" s="196"/>
      <c r="F88" s="95"/>
      <c r="G88" s="95"/>
    </row>
    <row r="89" spans="3:7" s="61" customFormat="1" ht="18">
      <c r="C89" s="95"/>
      <c r="D89" s="195"/>
      <c r="E89" s="196"/>
      <c r="F89" s="95"/>
      <c r="G89" s="95"/>
    </row>
    <row r="90" spans="3:7" s="61" customFormat="1" ht="18">
      <c r="C90" s="95"/>
      <c r="D90" s="195"/>
      <c r="E90" s="196"/>
      <c r="F90" s="95"/>
      <c r="G90" s="95"/>
    </row>
    <row r="91" spans="3:7" s="61" customFormat="1" ht="18">
      <c r="C91" s="95"/>
      <c r="D91" s="195"/>
      <c r="E91" s="196"/>
      <c r="F91" s="95"/>
      <c r="G91" s="95"/>
    </row>
    <row r="92" spans="3:7" s="61" customFormat="1" ht="18">
      <c r="C92" s="95"/>
      <c r="D92" s="195"/>
      <c r="E92" s="196"/>
      <c r="F92" s="95"/>
      <c r="G92" s="95"/>
    </row>
    <row r="93" spans="3:7" s="61" customFormat="1" ht="18">
      <c r="C93" s="95"/>
      <c r="D93" s="195"/>
      <c r="E93" s="196"/>
      <c r="F93" s="95"/>
      <c r="G93" s="95"/>
    </row>
    <row r="94" spans="3:7" s="61" customFormat="1" ht="18">
      <c r="C94" s="95"/>
      <c r="D94" s="195"/>
      <c r="E94" s="196"/>
      <c r="F94" s="95"/>
      <c r="G94" s="95"/>
    </row>
    <row r="95" spans="3:7" s="61" customFormat="1" ht="18">
      <c r="C95" s="95"/>
      <c r="D95" s="195"/>
      <c r="E95" s="196"/>
      <c r="F95" s="95"/>
      <c r="G95" s="95"/>
    </row>
    <row r="96" spans="3:7" s="61" customFormat="1" ht="18">
      <c r="C96" s="95"/>
      <c r="D96" s="195"/>
      <c r="E96" s="196"/>
      <c r="F96" s="95"/>
      <c r="G96" s="95"/>
    </row>
    <row r="97" spans="3:7" s="61" customFormat="1" ht="18">
      <c r="C97" s="95"/>
      <c r="D97" s="195"/>
      <c r="E97" s="196"/>
      <c r="F97" s="95"/>
      <c r="G97" s="95"/>
    </row>
    <row r="98" spans="3:7" s="61" customFormat="1" ht="18">
      <c r="C98" s="95"/>
      <c r="D98" s="195"/>
      <c r="E98" s="196"/>
      <c r="F98" s="95"/>
      <c r="G98" s="95"/>
    </row>
    <row r="99" spans="3:7" s="61" customFormat="1" ht="18">
      <c r="C99" s="95"/>
      <c r="D99" s="195"/>
      <c r="E99" s="196"/>
      <c r="F99" s="95"/>
      <c r="G99" s="95"/>
    </row>
    <row r="100" spans="3:7" s="61" customFormat="1" ht="18">
      <c r="C100" s="95"/>
      <c r="D100" s="195"/>
      <c r="E100" s="196"/>
      <c r="F100" s="95"/>
      <c r="G100" s="95"/>
    </row>
    <row r="101" spans="3:7" s="61" customFormat="1" ht="18">
      <c r="C101" s="95"/>
      <c r="D101" s="195"/>
      <c r="E101" s="196"/>
      <c r="F101" s="95"/>
      <c r="G101" s="95"/>
    </row>
    <row r="102" spans="3:7" s="61" customFormat="1" ht="18">
      <c r="C102" s="95"/>
      <c r="D102" s="195"/>
      <c r="E102" s="196"/>
      <c r="F102" s="95"/>
      <c r="G102" s="95"/>
    </row>
    <row r="103" spans="3:7" s="61" customFormat="1" ht="18">
      <c r="C103" s="95"/>
      <c r="D103" s="195"/>
      <c r="E103" s="196"/>
      <c r="F103" s="95"/>
      <c r="G103" s="95"/>
    </row>
    <row r="104" spans="3:7" s="61" customFormat="1" ht="18">
      <c r="C104" s="95"/>
      <c r="D104" s="195"/>
      <c r="E104" s="196"/>
      <c r="F104" s="95"/>
      <c r="G104" s="95"/>
    </row>
    <row r="105" spans="3:7" s="61" customFormat="1" ht="18">
      <c r="C105" s="95"/>
      <c r="D105" s="195"/>
      <c r="E105" s="196"/>
      <c r="F105" s="95"/>
      <c r="G105" s="95"/>
    </row>
    <row r="106" spans="3:7" s="61" customFormat="1" ht="18">
      <c r="C106" s="95"/>
      <c r="D106" s="195"/>
      <c r="E106" s="196"/>
      <c r="F106" s="95"/>
      <c r="G106" s="95"/>
    </row>
    <row r="107" spans="3:7" s="61" customFormat="1" ht="18">
      <c r="C107" s="95"/>
      <c r="D107" s="195"/>
      <c r="E107" s="196"/>
      <c r="F107" s="95"/>
      <c r="G107" s="95"/>
    </row>
    <row r="108" spans="3:7" s="61" customFormat="1" ht="18">
      <c r="C108" s="95"/>
      <c r="D108" s="195"/>
      <c r="E108" s="196"/>
      <c r="F108" s="95"/>
      <c r="G108" s="95"/>
    </row>
    <row r="109" spans="3:7" s="61" customFormat="1" ht="18">
      <c r="C109" s="95"/>
      <c r="D109" s="195"/>
      <c r="E109" s="196"/>
      <c r="F109" s="95"/>
      <c r="G109" s="95"/>
    </row>
    <row r="110" spans="3:7" s="61" customFormat="1" ht="18">
      <c r="C110" s="95"/>
      <c r="D110" s="195"/>
      <c r="E110" s="196"/>
      <c r="F110" s="95"/>
      <c r="G110" s="95"/>
    </row>
  </sheetData>
  <sheetProtection/>
  <mergeCells count="1">
    <mergeCell ref="A1:G1"/>
  </mergeCells>
  <printOptions horizontalCentered="1"/>
  <pageMargins left="0" right="0" top="0.4330708661417323" bottom="0" header="0" footer="0"/>
  <pageSetup fitToHeight="5" horizontalDpi="600" verticalDpi="600" orientation="portrait" paperSize="9" scale="60" r:id="rId1"/>
  <headerFooter alignWithMargins="0">
    <oddFooter>&amp;C&amp;P</oddFooter>
  </headerFooter>
  <rowBreaks count="2" manualBreakCount="2">
    <brk id="37" max="6" man="1"/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9"/>
  <sheetViews>
    <sheetView showZeros="0" zoomScale="75" zoomScaleNormal="75" zoomScaleSheetLayoutView="75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1" sqref="A1"/>
    </sheetView>
  </sheetViews>
  <sheetFormatPr defaultColWidth="9.00390625" defaultRowHeight="12.75"/>
  <cols>
    <col min="1" max="1" width="12.25390625" style="61" customWidth="1"/>
    <col min="2" max="2" width="99.375" style="61" customWidth="1"/>
    <col min="3" max="3" width="13.625" style="61" customWidth="1"/>
    <col min="4" max="4" width="13.625" style="195" customWidth="1"/>
    <col min="5" max="5" width="13.00390625" style="61" customWidth="1"/>
    <col min="6" max="6" width="14.25390625" style="61" customWidth="1"/>
    <col min="7" max="7" width="13.875" style="61" customWidth="1"/>
    <col min="8" max="16384" width="9.125" style="61" customWidth="1"/>
  </cols>
  <sheetData>
    <row r="1" spans="1:5" s="98" customFormat="1" ht="69" customHeight="1" thickBot="1">
      <c r="A1" s="198" t="s">
        <v>0</v>
      </c>
      <c r="B1" s="199" t="s">
        <v>1</v>
      </c>
      <c r="C1" s="200" t="s">
        <v>81</v>
      </c>
      <c r="D1" s="97" t="s">
        <v>117</v>
      </c>
      <c r="E1" s="201" t="s">
        <v>82</v>
      </c>
    </row>
    <row r="2" spans="1:5" s="41" customFormat="1" ht="26.25" customHeight="1" thickBot="1">
      <c r="A2" s="52"/>
      <c r="B2" s="4" t="s">
        <v>27</v>
      </c>
      <c r="C2" s="202"/>
      <c r="D2" s="202"/>
      <c r="E2" s="112">
        <f aca="true" t="shared" si="0" ref="E2:E24">IF(C2=0,"",$D2/C2*100)</f>
      </c>
    </row>
    <row r="3" spans="1:5" s="2" customFormat="1" ht="23.25" customHeight="1" thickBot="1">
      <c r="A3" s="151">
        <v>10000000</v>
      </c>
      <c r="B3" s="152" t="s">
        <v>2</v>
      </c>
      <c r="C3" s="153">
        <f>+C4+C7</f>
        <v>6344.8</v>
      </c>
      <c r="D3" s="153">
        <f>+D4+D7</f>
        <v>1263.64003</v>
      </c>
      <c r="E3" s="158">
        <f t="shared" si="0"/>
        <v>19.916152282183834</v>
      </c>
    </row>
    <row r="4" spans="1:5" s="2" customFormat="1" ht="21" customHeight="1">
      <c r="A4" s="160" t="s">
        <v>120</v>
      </c>
      <c r="B4" s="161" t="s">
        <v>121</v>
      </c>
      <c r="C4" s="120">
        <f>SUM(C5:C6)</f>
        <v>1388.2</v>
      </c>
      <c r="D4" s="120">
        <f>SUM(D5:D6)</f>
        <v>255.53517000000002</v>
      </c>
      <c r="E4" s="162"/>
    </row>
    <row r="5" spans="1:5" s="2" customFormat="1" ht="18.75" customHeight="1">
      <c r="A5" s="42">
        <v>12020000</v>
      </c>
      <c r="B5" s="43" t="s">
        <v>96</v>
      </c>
      <c r="C5" s="44">
        <v>0</v>
      </c>
      <c r="D5" s="45">
        <v>7.2792200000000005</v>
      </c>
      <c r="E5" s="159">
        <f t="shared" si="0"/>
      </c>
    </row>
    <row r="6" spans="1:5" s="2" customFormat="1" ht="18.75">
      <c r="A6" s="42">
        <v>12030000</v>
      </c>
      <c r="B6" s="43" t="s">
        <v>35</v>
      </c>
      <c r="C6" s="44">
        <v>1388.2</v>
      </c>
      <c r="D6" s="45">
        <v>248.25595</v>
      </c>
      <c r="E6" s="159">
        <f t="shared" si="0"/>
        <v>17.883298516063967</v>
      </c>
    </row>
    <row r="7" spans="1:5" s="2" customFormat="1" ht="18.75">
      <c r="A7" s="163" t="s">
        <v>122</v>
      </c>
      <c r="B7" s="164" t="s">
        <v>123</v>
      </c>
      <c r="C7" s="50">
        <f>SUM(C8:C9)</f>
        <v>4956.6</v>
      </c>
      <c r="D7" s="165">
        <f>SUM(D8:D9)</f>
        <v>1008.10486</v>
      </c>
      <c r="E7" s="166"/>
    </row>
    <row r="8" spans="1:5" s="2" customFormat="1" ht="18.75">
      <c r="A8" s="42">
        <v>19010000</v>
      </c>
      <c r="B8" s="43" t="s">
        <v>36</v>
      </c>
      <c r="C8" s="44">
        <v>4956.6</v>
      </c>
      <c r="D8" s="45">
        <v>1007.3941</v>
      </c>
      <c r="E8" s="159">
        <f t="shared" si="0"/>
        <v>20.324296897066535</v>
      </c>
    </row>
    <row r="9" spans="1:5" s="2" customFormat="1" ht="19.5" thickBot="1">
      <c r="A9" s="42">
        <v>19050000</v>
      </c>
      <c r="B9" s="43" t="s">
        <v>11</v>
      </c>
      <c r="C9" s="44">
        <v>0</v>
      </c>
      <c r="D9" s="45">
        <v>0.71076</v>
      </c>
      <c r="E9" s="159">
        <f t="shared" si="0"/>
      </c>
    </row>
    <row r="10" spans="1:5" s="2" customFormat="1" ht="22.5" customHeight="1" thickBot="1">
      <c r="A10" s="151">
        <v>20000000</v>
      </c>
      <c r="B10" s="152" t="s">
        <v>5</v>
      </c>
      <c r="C10" s="153">
        <f>+C11+C13+C16</f>
        <v>47960.999</v>
      </c>
      <c r="D10" s="153">
        <f>+D11+D13+D16</f>
        <v>15011.12926</v>
      </c>
      <c r="E10" s="158">
        <f t="shared" si="0"/>
        <v>31.298616736486238</v>
      </c>
    </row>
    <row r="11" spans="1:5" s="2" customFormat="1" ht="20.25" customHeight="1">
      <c r="A11" s="160">
        <v>21000000</v>
      </c>
      <c r="B11" s="161" t="s">
        <v>6</v>
      </c>
      <c r="C11" s="165">
        <f>SUM(C12:C12)</f>
        <v>60</v>
      </c>
      <c r="D11" s="165">
        <f>SUM(D12:D12)</f>
        <v>66.3534</v>
      </c>
      <c r="E11" s="167">
        <f>IF(C11=0,"",IF(D11/C11*100&gt;=200,"В/100",D11/C11*100))</f>
        <v>110.58899999999998</v>
      </c>
    </row>
    <row r="12" spans="1:5" s="2" customFormat="1" ht="37.5">
      <c r="A12" s="42">
        <v>21110000</v>
      </c>
      <c r="B12" s="43" t="s">
        <v>98</v>
      </c>
      <c r="C12" s="44">
        <v>60</v>
      </c>
      <c r="D12" s="45">
        <v>66.3534</v>
      </c>
      <c r="E12" s="159">
        <f t="shared" si="0"/>
        <v>110.58899999999998</v>
      </c>
    </row>
    <row r="13" spans="1:5" s="2" customFormat="1" ht="18.75">
      <c r="A13" s="163">
        <v>24000000</v>
      </c>
      <c r="B13" s="164" t="s">
        <v>112</v>
      </c>
      <c r="C13" s="165">
        <f>SUM(C14:C15)</f>
        <v>237.3</v>
      </c>
      <c r="D13" s="165">
        <f>SUM(D14:D15)</f>
        <v>52.21602</v>
      </c>
      <c r="E13" s="167">
        <f>IF(C13=0,"",IF(D13/C13*100&gt;=200,"В/100",D13/C13*100))</f>
        <v>22.004222503160555</v>
      </c>
    </row>
    <row r="14" spans="1:5" s="2" customFormat="1" ht="18.75">
      <c r="A14" s="42">
        <v>24060000</v>
      </c>
      <c r="B14" s="43" t="s">
        <v>7</v>
      </c>
      <c r="C14" s="44">
        <v>227.3</v>
      </c>
      <c r="D14" s="45">
        <v>50.02055</v>
      </c>
      <c r="E14" s="159">
        <f t="shared" si="0"/>
        <v>22.006401231852177</v>
      </c>
    </row>
    <row r="15" spans="1:5" s="2" customFormat="1" ht="18.75">
      <c r="A15" s="42">
        <v>24110000</v>
      </c>
      <c r="B15" s="43" t="s">
        <v>70</v>
      </c>
      <c r="C15" s="44">
        <v>10</v>
      </c>
      <c r="D15" s="45">
        <v>2.19547</v>
      </c>
      <c r="E15" s="159">
        <f t="shared" si="0"/>
        <v>21.9547</v>
      </c>
    </row>
    <row r="16" spans="1:5" s="2" customFormat="1" ht="19.5" thickBot="1">
      <c r="A16" s="54">
        <v>25000000</v>
      </c>
      <c r="B16" s="57" t="s">
        <v>10</v>
      </c>
      <c r="C16" s="130">
        <v>47663.699</v>
      </c>
      <c r="D16" s="130">
        <v>14892.55984</v>
      </c>
      <c r="E16" s="56">
        <f t="shared" si="0"/>
        <v>31.245077810683558</v>
      </c>
    </row>
    <row r="17" spans="1:5" s="2" customFormat="1" ht="24" customHeight="1" thickBot="1">
      <c r="A17" s="151">
        <v>30000000</v>
      </c>
      <c r="B17" s="152" t="s">
        <v>67</v>
      </c>
      <c r="C17" s="153">
        <f>+C18</f>
        <v>694.1</v>
      </c>
      <c r="D17" s="153">
        <f>+D18</f>
        <v>0</v>
      </c>
      <c r="E17" s="158">
        <f t="shared" si="0"/>
        <v>0</v>
      </c>
    </row>
    <row r="18" spans="1:5" s="2" customFormat="1" ht="38.25" thickBot="1">
      <c r="A18" s="35">
        <v>31030000</v>
      </c>
      <c r="B18" s="30" t="s">
        <v>99</v>
      </c>
      <c r="C18" s="131">
        <v>694.1</v>
      </c>
      <c r="D18" s="131">
        <v>0</v>
      </c>
      <c r="E18" s="20">
        <f t="shared" si="0"/>
        <v>0</v>
      </c>
    </row>
    <row r="19" spans="1:5" s="41" customFormat="1" ht="25.5" customHeight="1" thickBot="1">
      <c r="A19" s="38"/>
      <c r="B19" s="155" t="s">
        <v>119</v>
      </c>
      <c r="C19" s="39">
        <f>+C3+C10+C17</f>
        <v>54999.899000000005</v>
      </c>
      <c r="D19" s="39">
        <f>+D3+D10+D17</f>
        <v>16274.76929</v>
      </c>
      <c r="E19" s="113">
        <f t="shared" si="0"/>
        <v>29.59054395718072</v>
      </c>
    </row>
    <row r="20" spans="1:5" s="41" customFormat="1" ht="25.5" customHeight="1" thickBot="1">
      <c r="A20" s="151">
        <v>40000000</v>
      </c>
      <c r="B20" s="152" t="s">
        <v>118</v>
      </c>
      <c r="C20" s="153">
        <f>+C21</f>
        <v>86257</v>
      </c>
      <c r="D20" s="153">
        <f>+D21</f>
        <v>22011.439159999998</v>
      </c>
      <c r="E20" s="158">
        <f t="shared" si="0"/>
        <v>25.518438109370834</v>
      </c>
    </row>
    <row r="21" spans="1:5" s="2" customFormat="1" ht="23.25" customHeight="1" thickBot="1">
      <c r="A21" s="37">
        <v>41030000</v>
      </c>
      <c r="B21" s="31" t="s">
        <v>9</v>
      </c>
      <c r="C21" s="132">
        <f>SUM(C22:C23)</f>
        <v>86257</v>
      </c>
      <c r="D21" s="132">
        <f>SUM(D22:D23)</f>
        <v>22011.439159999998</v>
      </c>
      <c r="E21" s="23">
        <f t="shared" si="0"/>
        <v>25.518438109370834</v>
      </c>
    </row>
    <row r="22" spans="1:5" s="2" customFormat="1" ht="39" customHeight="1">
      <c r="A22" s="34">
        <v>41034400</v>
      </c>
      <c r="B22" s="27" t="s">
        <v>95</v>
      </c>
      <c r="C22" s="129">
        <v>13747.9</v>
      </c>
      <c r="D22" s="129">
        <v>2379.41596</v>
      </c>
      <c r="E22" s="53">
        <f t="shared" si="0"/>
        <v>17.307486670691524</v>
      </c>
    </row>
    <row r="23" spans="1:5" s="2" customFormat="1" ht="111.75" customHeight="1" thickBot="1">
      <c r="A23" s="35">
        <v>41036600</v>
      </c>
      <c r="B23" s="29" t="s">
        <v>111</v>
      </c>
      <c r="C23" s="131">
        <v>72509.1</v>
      </c>
      <c r="D23" s="131">
        <v>19632.0232</v>
      </c>
      <c r="E23" s="53">
        <f t="shared" si="0"/>
        <v>27.075254278428496</v>
      </c>
    </row>
    <row r="24" spans="1:5" s="41" customFormat="1" ht="27.75" customHeight="1" thickBot="1">
      <c r="A24" s="58"/>
      <c r="B24" s="157" t="s">
        <v>41</v>
      </c>
      <c r="C24" s="133">
        <f>C19+C21</f>
        <v>141256.899</v>
      </c>
      <c r="D24" s="133">
        <f>D19+D21</f>
        <v>38286.20845</v>
      </c>
      <c r="E24" s="60">
        <f t="shared" si="0"/>
        <v>27.103956494188647</v>
      </c>
    </row>
    <row r="25" spans="1:5" s="102" customFormat="1" ht="22.5" customHeight="1" thickBot="1">
      <c r="A25" s="189"/>
      <c r="B25" s="4" t="s">
        <v>43</v>
      </c>
      <c r="C25" s="126"/>
      <c r="D25" s="82"/>
      <c r="E25" s="114"/>
    </row>
    <row r="26" spans="1:6" ht="18.75">
      <c r="A26" s="183">
        <v>10000</v>
      </c>
      <c r="B26" s="203" t="s">
        <v>46</v>
      </c>
      <c r="C26" s="75">
        <v>655.1</v>
      </c>
      <c r="D26" s="19">
        <v>16.03929</v>
      </c>
      <c r="E26" s="88">
        <f aca="true" t="shared" si="1" ref="E26:E43">IF(C26=0,"",IF(($D26/C26*100)&gt;=200,"В/100",$D26/C26*100))</f>
        <v>2.44837276751641</v>
      </c>
      <c r="F26" s="73"/>
    </row>
    <row r="27" spans="1:6" ht="18.75">
      <c r="A27" s="175">
        <v>70000</v>
      </c>
      <c r="B27" s="176" t="s">
        <v>47</v>
      </c>
      <c r="C27" s="67">
        <v>21353.134</v>
      </c>
      <c r="D27" s="55">
        <v>3785.46582</v>
      </c>
      <c r="E27" s="88">
        <f t="shared" si="1"/>
        <v>17.72791675451482</v>
      </c>
      <c r="F27" s="89"/>
    </row>
    <row r="28" spans="1:5" ht="18.75">
      <c r="A28" s="175">
        <v>80000</v>
      </c>
      <c r="B28" s="176" t="s">
        <v>48</v>
      </c>
      <c r="C28" s="67">
        <v>14469.672</v>
      </c>
      <c r="D28" s="55">
        <v>4388.37635</v>
      </c>
      <c r="E28" s="72">
        <f t="shared" si="1"/>
        <v>30.32809831487541</v>
      </c>
    </row>
    <row r="29" spans="1:5" ht="18.75">
      <c r="A29" s="177">
        <v>90000</v>
      </c>
      <c r="B29" s="178" t="s">
        <v>77</v>
      </c>
      <c r="C29" s="68">
        <v>19954.8</v>
      </c>
      <c r="D29" s="24">
        <v>3680.76873</v>
      </c>
      <c r="E29" s="72">
        <f t="shared" si="1"/>
        <v>18.445530549040832</v>
      </c>
    </row>
    <row r="30" spans="1:5" ht="18.75">
      <c r="A30" s="175">
        <v>110000</v>
      </c>
      <c r="B30" s="179" t="s">
        <v>50</v>
      </c>
      <c r="C30" s="68">
        <v>2513.38631</v>
      </c>
      <c r="D30" s="24">
        <v>75.37713000000001</v>
      </c>
      <c r="E30" s="72">
        <f t="shared" si="1"/>
        <v>2.9990268388149217</v>
      </c>
    </row>
    <row r="31" spans="1:5" ht="18.75">
      <c r="A31" s="177">
        <v>130000</v>
      </c>
      <c r="B31" s="178" t="s">
        <v>52</v>
      </c>
      <c r="C31" s="68">
        <v>77</v>
      </c>
      <c r="D31" s="55">
        <v>0.3911</v>
      </c>
      <c r="E31" s="72">
        <f t="shared" si="1"/>
        <v>0.507922077922078</v>
      </c>
    </row>
    <row r="32" spans="1:5" ht="18.75">
      <c r="A32" s="177">
        <v>150000</v>
      </c>
      <c r="B32" s="178" t="s">
        <v>53</v>
      </c>
      <c r="C32" s="68">
        <v>2834.40877</v>
      </c>
      <c r="D32" s="24">
        <v>0</v>
      </c>
      <c r="E32" s="72">
        <f t="shared" si="1"/>
        <v>0</v>
      </c>
    </row>
    <row r="33" spans="1:5" ht="20.25" customHeight="1">
      <c r="A33" s="181">
        <v>170000</v>
      </c>
      <c r="B33" s="182" t="s">
        <v>78</v>
      </c>
      <c r="C33" s="74">
        <v>15136.1</v>
      </c>
      <c r="D33" s="24">
        <v>0</v>
      </c>
      <c r="E33" s="72">
        <f t="shared" si="1"/>
        <v>0</v>
      </c>
    </row>
    <row r="34" spans="1:5" ht="18.75">
      <c r="A34" s="180">
        <v>180000</v>
      </c>
      <c r="B34" s="178" t="s">
        <v>54</v>
      </c>
      <c r="C34" s="70">
        <v>2116.6</v>
      </c>
      <c r="D34" s="24">
        <v>0</v>
      </c>
      <c r="E34" s="72">
        <f t="shared" si="1"/>
        <v>0</v>
      </c>
    </row>
    <row r="35" spans="1:5" ht="21" customHeight="1">
      <c r="A35" s="204" t="s">
        <v>38</v>
      </c>
      <c r="B35" s="182" t="s">
        <v>39</v>
      </c>
      <c r="C35" s="137">
        <v>163.68256</v>
      </c>
      <c r="D35" s="138">
        <v>0</v>
      </c>
      <c r="E35" s="72">
        <f t="shared" si="1"/>
        <v>0</v>
      </c>
    </row>
    <row r="36" spans="1:5" ht="18.75" customHeight="1">
      <c r="A36" s="181">
        <v>210000</v>
      </c>
      <c r="B36" s="182" t="s">
        <v>79</v>
      </c>
      <c r="C36" s="74">
        <v>371</v>
      </c>
      <c r="D36" s="21">
        <v>0</v>
      </c>
      <c r="E36" s="72">
        <f t="shared" si="1"/>
        <v>0</v>
      </c>
    </row>
    <row r="37" spans="1:5" ht="18.75">
      <c r="A37" s="181" t="s">
        <v>37</v>
      </c>
      <c r="B37" s="182" t="s">
        <v>56</v>
      </c>
      <c r="C37" s="74">
        <v>5183.9</v>
      </c>
      <c r="D37" s="21">
        <v>0</v>
      </c>
      <c r="E37" s="72">
        <f t="shared" si="1"/>
        <v>0</v>
      </c>
    </row>
    <row r="38" spans="1:5" ht="18.75">
      <c r="A38" s="177">
        <v>250000</v>
      </c>
      <c r="B38" s="178" t="s">
        <v>55</v>
      </c>
      <c r="C38" s="68">
        <f>+C39+C40</f>
        <v>1351</v>
      </c>
      <c r="D38" s="24">
        <f>+D39+D40</f>
        <v>0</v>
      </c>
      <c r="E38" s="72">
        <f t="shared" si="1"/>
        <v>0</v>
      </c>
    </row>
    <row r="39" spans="1:5" ht="18.75">
      <c r="A39" s="183">
        <v>250404</v>
      </c>
      <c r="B39" s="184" t="s">
        <v>22</v>
      </c>
      <c r="C39" s="75">
        <v>1341</v>
      </c>
      <c r="D39" s="19">
        <v>0</v>
      </c>
      <c r="E39" s="20">
        <f t="shared" si="1"/>
        <v>0</v>
      </c>
    </row>
    <row r="40" spans="1:5" ht="36.75" customHeight="1" thickBot="1">
      <c r="A40" s="183">
        <v>250913</v>
      </c>
      <c r="B40" s="184" t="s">
        <v>16</v>
      </c>
      <c r="C40" s="75">
        <v>10</v>
      </c>
      <c r="D40" s="19">
        <v>0</v>
      </c>
      <c r="E40" s="20">
        <f t="shared" si="1"/>
        <v>0</v>
      </c>
    </row>
    <row r="41" spans="1:6" s="102" customFormat="1" ht="27" customHeight="1" thickBot="1">
      <c r="A41" s="185"/>
      <c r="B41" s="186" t="s">
        <v>103</v>
      </c>
      <c r="C41" s="104">
        <f>SUM(C26:C38)</f>
        <v>86179.78364</v>
      </c>
      <c r="D41" s="59">
        <f>SUM(D26:D38)</f>
        <v>11946.418420000002</v>
      </c>
      <c r="E41" s="108">
        <f t="shared" si="1"/>
        <v>13.862205166241704</v>
      </c>
      <c r="F41" s="105"/>
    </row>
    <row r="42" spans="1:5" ht="111.75" customHeight="1" thickBot="1">
      <c r="A42" s="177">
        <v>250383</v>
      </c>
      <c r="B42" s="178" t="s">
        <v>111</v>
      </c>
      <c r="C42" s="68">
        <v>72509.1</v>
      </c>
      <c r="D42" s="24"/>
      <c r="E42" s="72">
        <f t="shared" si="1"/>
        <v>0</v>
      </c>
    </row>
    <row r="43" spans="1:5" s="102" customFormat="1" ht="29.25" customHeight="1" thickBot="1">
      <c r="A43" s="205"/>
      <c r="B43" s="155" t="s">
        <v>104</v>
      </c>
      <c r="C43" s="104">
        <f>SUM(C41:C42)</f>
        <v>158688.88364000001</v>
      </c>
      <c r="D43" s="59">
        <f>SUM(D41:D42)</f>
        <v>11946.418420000002</v>
      </c>
      <c r="E43" s="108">
        <f t="shared" si="1"/>
        <v>7.528201185850879</v>
      </c>
    </row>
    <row r="44" spans="1:5" s="102" customFormat="1" ht="27.75" customHeight="1" thickBot="1">
      <c r="A44" s="189"/>
      <c r="B44" s="4" t="s">
        <v>57</v>
      </c>
      <c r="C44" s="126"/>
      <c r="D44" s="82"/>
      <c r="E44" s="114"/>
    </row>
    <row r="45" spans="1:5" ht="37.5">
      <c r="A45" s="206">
        <v>250908</v>
      </c>
      <c r="B45" s="207" t="s">
        <v>18</v>
      </c>
      <c r="C45" s="134">
        <v>167</v>
      </c>
      <c r="D45" s="135">
        <v>0</v>
      </c>
      <c r="E45" s="90">
        <f>IF(C45=0,"",IF(($D45/C45*100)&gt;=200,"В/100",$D45/C45*100))</f>
        <v>0</v>
      </c>
    </row>
    <row r="46" spans="1:6" ht="37.5">
      <c r="A46" s="180">
        <v>250909</v>
      </c>
      <c r="B46" s="208" t="s">
        <v>15</v>
      </c>
      <c r="C46" s="70">
        <v>-167</v>
      </c>
      <c r="D46" s="71">
        <v>-62.43155</v>
      </c>
      <c r="E46" s="72">
        <f>IF(C46=0,"",IF(($D46/C46*100)&gt;=200,"В/100",$D46/C46*100))</f>
        <v>37.38416167664671</v>
      </c>
      <c r="F46" s="93"/>
    </row>
    <row r="47" spans="1:5" ht="20.25" customHeight="1">
      <c r="A47" s="180">
        <v>250911</v>
      </c>
      <c r="B47" s="91" t="s">
        <v>19</v>
      </c>
      <c r="C47" s="70">
        <v>1200</v>
      </c>
      <c r="D47" s="71">
        <v>0</v>
      </c>
      <c r="E47" s="72">
        <f>IF(C47=0,"",IF(($D47/C47*100)&gt;=200,"В/100",$D47/C47*100))</f>
        <v>0</v>
      </c>
    </row>
    <row r="48" spans="1:6" ht="20.25" customHeight="1" thickBot="1">
      <c r="A48" s="180">
        <v>250912</v>
      </c>
      <c r="B48" s="208" t="s">
        <v>13</v>
      </c>
      <c r="C48" s="70">
        <v>-1200</v>
      </c>
      <c r="D48" s="71">
        <v>-760</v>
      </c>
      <c r="E48" s="72">
        <f>IF(C48=0,"",IF(($D48/C48*100)&gt;=200,"В/100",$D48/C48*100))</f>
        <v>63.33333333333333</v>
      </c>
      <c r="F48" s="81"/>
    </row>
    <row r="49" spans="1:6" s="102" customFormat="1" ht="28.5" customHeight="1" thickBot="1">
      <c r="A49" s="185"/>
      <c r="B49" s="186" t="s">
        <v>58</v>
      </c>
      <c r="C49" s="104">
        <f>SUM(C45:C48)</f>
        <v>0</v>
      </c>
      <c r="D49" s="59">
        <f>SUM(D45:D48)</f>
        <v>-822.43155</v>
      </c>
      <c r="E49" s="108"/>
      <c r="F49" s="100"/>
    </row>
    <row r="50" spans="1:5" s="102" customFormat="1" ht="24.75" customHeight="1" thickBot="1">
      <c r="A50" s="194"/>
      <c r="B50" s="111" t="s">
        <v>109</v>
      </c>
      <c r="C50" s="115"/>
      <c r="D50" s="136"/>
      <c r="E50" s="116"/>
    </row>
    <row r="51" spans="1:5" ht="37.5">
      <c r="A51" s="209">
        <v>601000</v>
      </c>
      <c r="B51" s="191" t="s">
        <v>74</v>
      </c>
      <c r="C51" s="142">
        <f>+C52+C53</f>
        <v>0</v>
      </c>
      <c r="D51" s="143">
        <f>D52+D53</f>
        <v>0</v>
      </c>
      <c r="E51" s="92"/>
    </row>
    <row r="52" spans="1:5" ht="37.5">
      <c r="A52" s="183">
        <v>601100</v>
      </c>
      <c r="B52" s="184" t="s">
        <v>73</v>
      </c>
      <c r="C52" s="75">
        <v>17500</v>
      </c>
      <c r="D52" s="19"/>
      <c r="E52" s="20"/>
    </row>
    <row r="53" spans="1:5" ht="19.5" customHeight="1">
      <c r="A53" s="183">
        <v>601200</v>
      </c>
      <c r="B53" s="184" t="s">
        <v>72</v>
      </c>
      <c r="C53" s="75">
        <v>-17500</v>
      </c>
      <c r="D53" s="19"/>
      <c r="E53" s="20"/>
    </row>
    <row r="54" spans="1:5" ht="18.75">
      <c r="A54" s="177">
        <v>602000</v>
      </c>
      <c r="B54" s="178" t="s">
        <v>71</v>
      </c>
      <c r="C54" s="68">
        <f>C55-C56+C57+C58</f>
        <v>17431.984640000002</v>
      </c>
      <c r="D54" s="24">
        <f>D55-D56+D57+D58</f>
        <v>-27162.221579999987</v>
      </c>
      <c r="E54" s="53"/>
    </row>
    <row r="55" spans="1:5" ht="18.75">
      <c r="A55" s="183">
        <v>602100</v>
      </c>
      <c r="B55" s="184" t="s">
        <v>75</v>
      </c>
      <c r="C55" s="75">
        <v>5774.32712</v>
      </c>
      <c r="D55" s="19">
        <v>43559.006270000005</v>
      </c>
      <c r="E55" s="20"/>
    </row>
    <row r="56" spans="1:5" ht="18.75">
      <c r="A56" s="183">
        <v>602200</v>
      </c>
      <c r="B56" s="184" t="s">
        <v>76</v>
      </c>
      <c r="C56" s="75">
        <v>0</v>
      </c>
      <c r="D56" s="19">
        <v>70718.20380999999</v>
      </c>
      <c r="E56" s="20"/>
    </row>
    <row r="57" spans="1:9" ht="18.75">
      <c r="A57" s="183">
        <v>602300</v>
      </c>
      <c r="B57" s="184" t="s">
        <v>105</v>
      </c>
      <c r="C57" s="75">
        <v>0</v>
      </c>
      <c r="D57" s="19">
        <v>-3.02404</v>
      </c>
      <c r="E57" s="20"/>
      <c r="I57" s="94"/>
    </row>
    <row r="58" spans="1:9" ht="38.25" thickBot="1">
      <c r="A58" s="183">
        <v>602400</v>
      </c>
      <c r="B58" s="184" t="s">
        <v>40</v>
      </c>
      <c r="C58" s="75">
        <v>11657.65752</v>
      </c>
      <c r="D58" s="19"/>
      <c r="E58" s="20"/>
      <c r="I58" s="94"/>
    </row>
    <row r="59" spans="1:9" ht="30.75" customHeight="1" thickBot="1">
      <c r="A59" s="185"/>
      <c r="B59" s="186" t="s">
        <v>108</v>
      </c>
      <c r="C59" s="104">
        <f>+C51+C54</f>
        <v>17431.984640000002</v>
      </c>
      <c r="D59" s="59">
        <f>+D51+D54</f>
        <v>-27162.221579999987</v>
      </c>
      <c r="E59" s="108"/>
      <c r="I59" s="94"/>
    </row>
    <row r="60" spans="3:9" ht="18">
      <c r="C60" s="95"/>
      <c r="D60" s="197"/>
      <c r="E60" s="95"/>
      <c r="I60" s="94"/>
    </row>
    <row r="61" spans="3:9" ht="18">
      <c r="C61" s="95"/>
      <c r="D61" s="196"/>
      <c r="E61" s="95"/>
      <c r="I61" s="94"/>
    </row>
    <row r="62" spans="3:5" ht="18">
      <c r="C62" s="95"/>
      <c r="D62" s="196"/>
      <c r="E62" s="95"/>
    </row>
    <row r="63" spans="3:5" ht="18">
      <c r="C63" s="95"/>
      <c r="D63" s="196"/>
      <c r="E63" s="95"/>
    </row>
    <row r="64" spans="3:5" ht="18">
      <c r="C64" s="95"/>
      <c r="D64" s="196"/>
      <c r="E64" s="95"/>
    </row>
    <row r="65" spans="3:5" ht="18">
      <c r="C65" s="95"/>
      <c r="D65" s="196"/>
      <c r="E65" s="95"/>
    </row>
    <row r="66" spans="3:5" ht="18">
      <c r="C66" s="95"/>
      <c r="D66" s="196"/>
      <c r="E66" s="95"/>
    </row>
    <row r="67" spans="3:5" ht="18">
      <c r="C67" s="95"/>
      <c r="D67" s="196"/>
      <c r="E67" s="95"/>
    </row>
    <row r="68" spans="3:5" ht="18">
      <c r="C68" s="95"/>
      <c r="D68" s="196"/>
      <c r="E68" s="95"/>
    </row>
    <row r="69" spans="3:5" ht="18">
      <c r="C69" s="95"/>
      <c r="D69" s="196"/>
      <c r="E69" s="95"/>
    </row>
    <row r="70" spans="3:5" ht="18">
      <c r="C70" s="95"/>
      <c r="D70" s="196"/>
      <c r="E70" s="95"/>
    </row>
    <row r="71" spans="3:5" ht="18">
      <c r="C71" s="95"/>
      <c r="D71" s="196"/>
      <c r="E71" s="95"/>
    </row>
    <row r="72" spans="3:5" ht="18">
      <c r="C72" s="95"/>
      <c r="D72" s="196"/>
      <c r="E72" s="95"/>
    </row>
    <row r="73" spans="3:5" ht="18">
      <c r="C73" s="95"/>
      <c r="D73" s="196"/>
      <c r="E73" s="95"/>
    </row>
    <row r="74" spans="3:5" ht="18">
      <c r="C74" s="95"/>
      <c r="D74" s="196"/>
      <c r="E74" s="95"/>
    </row>
    <row r="75" spans="3:5" ht="18">
      <c r="C75" s="95"/>
      <c r="D75" s="196"/>
      <c r="E75" s="95"/>
    </row>
    <row r="76" spans="3:5" ht="18">
      <c r="C76" s="95"/>
      <c r="D76" s="196"/>
      <c r="E76" s="95"/>
    </row>
    <row r="77" spans="3:5" ht="18">
      <c r="C77" s="95"/>
      <c r="D77" s="196"/>
      <c r="E77" s="95"/>
    </row>
    <row r="78" spans="3:5" ht="18">
      <c r="C78" s="95"/>
      <c r="D78" s="196"/>
      <c r="E78" s="95"/>
    </row>
    <row r="79" spans="3:5" ht="18">
      <c r="C79" s="95"/>
      <c r="D79" s="196"/>
      <c r="E79" s="95"/>
    </row>
    <row r="80" spans="3:5" ht="18">
      <c r="C80" s="95"/>
      <c r="D80" s="196"/>
      <c r="E80" s="95"/>
    </row>
    <row r="81" spans="3:5" ht="18">
      <c r="C81" s="95"/>
      <c r="D81" s="196"/>
      <c r="E81" s="95"/>
    </row>
    <row r="82" spans="3:5" ht="18">
      <c r="C82" s="95"/>
      <c r="D82" s="196"/>
      <c r="E82" s="95"/>
    </row>
    <row r="83" spans="3:5" ht="18">
      <c r="C83" s="95"/>
      <c r="D83" s="196"/>
      <c r="E83" s="95"/>
    </row>
    <row r="84" spans="3:5" ht="18">
      <c r="C84" s="95"/>
      <c r="D84" s="196"/>
      <c r="E84" s="95"/>
    </row>
    <row r="85" spans="3:5" ht="18">
      <c r="C85" s="95"/>
      <c r="D85" s="196"/>
      <c r="E85" s="95"/>
    </row>
    <row r="86" spans="3:5" ht="18">
      <c r="C86" s="95"/>
      <c r="D86" s="196"/>
      <c r="E86" s="95"/>
    </row>
    <row r="87" spans="3:5" ht="18">
      <c r="C87" s="95"/>
      <c r="D87" s="196"/>
      <c r="E87" s="95"/>
    </row>
    <row r="88" spans="3:5" ht="18">
      <c r="C88" s="95"/>
      <c r="D88" s="196"/>
      <c r="E88" s="95"/>
    </row>
    <row r="89" spans="3:5" ht="18">
      <c r="C89" s="95"/>
      <c r="D89" s="196"/>
      <c r="E89" s="95"/>
    </row>
    <row r="90" spans="3:5" ht="18">
      <c r="C90" s="95"/>
      <c r="D90" s="196"/>
      <c r="E90" s="95"/>
    </row>
    <row r="91" spans="3:5" ht="18">
      <c r="C91" s="95"/>
      <c r="D91" s="196"/>
      <c r="E91" s="95"/>
    </row>
    <row r="92" spans="3:5" ht="18">
      <c r="C92" s="95"/>
      <c r="D92" s="196"/>
      <c r="E92" s="95"/>
    </row>
    <row r="93" spans="3:5" ht="18">
      <c r="C93" s="95"/>
      <c r="D93" s="196"/>
      <c r="E93" s="95"/>
    </row>
    <row r="94" spans="3:5" ht="18">
      <c r="C94" s="95"/>
      <c r="D94" s="196"/>
      <c r="E94" s="95"/>
    </row>
    <row r="95" spans="3:5" ht="18">
      <c r="C95" s="95"/>
      <c r="D95" s="196"/>
      <c r="E95" s="95"/>
    </row>
    <row r="96" spans="3:5" ht="18">
      <c r="C96" s="95"/>
      <c r="D96" s="196"/>
      <c r="E96" s="95"/>
    </row>
    <row r="97" spans="3:5" ht="18">
      <c r="C97" s="95"/>
      <c r="D97" s="196"/>
      <c r="E97" s="95"/>
    </row>
    <row r="98" spans="3:5" ht="18">
      <c r="C98" s="95"/>
      <c r="D98" s="196"/>
      <c r="E98" s="95"/>
    </row>
    <row r="99" spans="3:5" ht="18">
      <c r="C99" s="95"/>
      <c r="D99" s="196"/>
      <c r="E99" s="95"/>
    </row>
    <row r="100" spans="3:5" ht="18">
      <c r="C100" s="95"/>
      <c r="D100" s="196"/>
      <c r="E100" s="95"/>
    </row>
    <row r="101" spans="3:5" ht="18">
      <c r="C101" s="95"/>
      <c r="D101" s="196"/>
      <c r="E101" s="95"/>
    </row>
    <row r="102" spans="3:5" ht="18">
      <c r="C102" s="95"/>
      <c r="D102" s="196"/>
      <c r="E102" s="95"/>
    </row>
    <row r="103" spans="3:5" ht="18">
      <c r="C103" s="95"/>
      <c r="D103" s="196"/>
      <c r="E103" s="95"/>
    </row>
    <row r="104" spans="3:5" ht="18">
      <c r="C104" s="95"/>
      <c r="D104" s="196"/>
      <c r="E104" s="95"/>
    </row>
    <row r="105" spans="3:5" ht="18">
      <c r="C105" s="95"/>
      <c r="D105" s="196"/>
      <c r="E105" s="95"/>
    </row>
    <row r="106" spans="3:5" ht="18">
      <c r="C106" s="95"/>
      <c r="D106" s="196"/>
      <c r="E106" s="95"/>
    </row>
    <row r="107" spans="3:5" ht="18">
      <c r="C107" s="95"/>
      <c r="D107" s="196"/>
      <c r="E107" s="95"/>
    </row>
    <row r="108" spans="3:5" ht="18">
      <c r="C108" s="95"/>
      <c r="D108" s="196"/>
      <c r="E108" s="95"/>
    </row>
    <row r="109" spans="3:5" ht="18">
      <c r="C109" s="95"/>
      <c r="E109" s="95"/>
    </row>
    <row r="110" spans="3:5" ht="18">
      <c r="C110" s="95"/>
      <c r="E110" s="95"/>
    </row>
    <row r="111" spans="3:5" ht="18">
      <c r="C111" s="95"/>
      <c r="E111" s="95"/>
    </row>
    <row r="112" spans="3:5" ht="18">
      <c r="C112" s="95"/>
      <c r="E112" s="95"/>
    </row>
    <row r="113" spans="3:5" ht="18">
      <c r="C113" s="95"/>
      <c r="E113" s="95"/>
    </row>
    <row r="114" spans="3:5" ht="18">
      <c r="C114" s="95"/>
      <c r="E114" s="95"/>
    </row>
    <row r="115" spans="3:5" ht="18">
      <c r="C115" s="95"/>
      <c r="E115" s="95"/>
    </row>
    <row r="116" spans="3:5" ht="18">
      <c r="C116" s="95"/>
      <c r="E116" s="95"/>
    </row>
    <row r="117" spans="3:5" ht="18">
      <c r="C117" s="95"/>
      <c r="E117" s="95"/>
    </row>
    <row r="118" spans="3:5" ht="18">
      <c r="C118" s="95"/>
      <c r="E118" s="95"/>
    </row>
    <row r="119" spans="3:5" ht="18">
      <c r="C119" s="95"/>
      <c r="E119" s="95"/>
    </row>
    <row r="120" spans="3:5" ht="18">
      <c r="C120" s="95"/>
      <c r="E120" s="95"/>
    </row>
    <row r="121" spans="3:5" ht="18">
      <c r="C121" s="95"/>
      <c r="E121" s="95"/>
    </row>
    <row r="122" spans="3:5" ht="18">
      <c r="C122" s="95"/>
      <c r="E122" s="95"/>
    </row>
    <row r="123" spans="3:5" ht="18">
      <c r="C123" s="95"/>
      <c r="E123" s="95"/>
    </row>
    <row r="124" spans="3:5" ht="18">
      <c r="C124" s="95"/>
      <c r="E124" s="95"/>
    </row>
    <row r="125" spans="3:5" ht="18">
      <c r="C125" s="95"/>
      <c r="E125" s="95"/>
    </row>
    <row r="126" spans="3:5" ht="18">
      <c r="C126" s="95"/>
      <c r="E126" s="95"/>
    </row>
    <row r="127" spans="3:5" ht="18">
      <c r="C127" s="95"/>
      <c r="E127" s="95"/>
    </row>
    <row r="128" spans="3:5" ht="18">
      <c r="C128" s="95"/>
      <c r="E128" s="95"/>
    </row>
    <row r="129" spans="3:5" ht="18">
      <c r="C129" s="95"/>
      <c r="E129" s="95"/>
    </row>
    <row r="130" spans="3:5" ht="18">
      <c r="C130" s="95"/>
      <c r="E130" s="95"/>
    </row>
    <row r="131" spans="3:5" ht="18">
      <c r="C131" s="95"/>
      <c r="E131" s="95"/>
    </row>
    <row r="132" spans="3:5" ht="18">
      <c r="C132" s="95"/>
      <c r="E132" s="95"/>
    </row>
    <row r="133" spans="3:5" ht="18">
      <c r="C133" s="95"/>
      <c r="E133" s="95"/>
    </row>
    <row r="134" spans="3:5" ht="18">
      <c r="C134" s="95"/>
      <c r="E134" s="95"/>
    </row>
    <row r="135" spans="3:5" ht="18">
      <c r="C135" s="95"/>
      <c r="E135" s="95"/>
    </row>
    <row r="136" spans="3:5" ht="18">
      <c r="C136" s="95"/>
      <c r="E136" s="95"/>
    </row>
    <row r="137" spans="3:5" ht="18">
      <c r="C137" s="95"/>
      <c r="E137" s="95"/>
    </row>
    <row r="138" spans="3:5" ht="18">
      <c r="C138" s="95"/>
      <c r="E138" s="95"/>
    </row>
    <row r="139" spans="3:5" ht="18">
      <c r="C139" s="95"/>
      <c r="E139" s="95"/>
    </row>
    <row r="140" spans="3:5" ht="18">
      <c r="C140" s="95"/>
      <c r="E140" s="95"/>
    </row>
    <row r="141" spans="3:5" ht="18">
      <c r="C141" s="95"/>
      <c r="E141" s="95"/>
    </row>
    <row r="142" spans="3:5" ht="18">
      <c r="C142" s="95"/>
      <c r="E142" s="95"/>
    </row>
    <row r="143" spans="3:5" ht="18">
      <c r="C143" s="95"/>
      <c r="E143" s="95"/>
    </row>
    <row r="144" spans="3:5" ht="18">
      <c r="C144" s="95"/>
      <c r="E144" s="95"/>
    </row>
    <row r="145" spans="3:5" ht="18">
      <c r="C145" s="95"/>
      <c r="E145" s="95"/>
    </row>
    <row r="146" spans="3:5" ht="18">
      <c r="C146" s="95"/>
      <c r="E146" s="95"/>
    </row>
    <row r="147" spans="3:5" ht="18">
      <c r="C147" s="95"/>
      <c r="E147" s="95"/>
    </row>
    <row r="148" spans="3:5" ht="18">
      <c r="C148" s="95"/>
      <c r="E148" s="95"/>
    </row>
    <row r="149" spans="3:5" ht="18">
      <c r="C149" s="95"/>
      <c r="E149" s="95"/>
    </row>
    <row r="150" spans="3:5" ht="18">
      <c r="C150" s="95"/>
      <c r="E150" s="95"/>
    </row>
    <row r="151" spans="3:5" ht="18">
      <c r="C151" s="95"/>
      <c r="E151" s="95"/>
    </row>
    <row r="152" spans="3:5" ht="18">
      <c r="C152" s="95"/>
      <c r="E152" s="95"/>
    </row>
    <row r="153" spans="3:5" ht="18">
      <c r="C153" s="95"/>
      <c r="E153" s="95"/>
    </row>
    <row r="154" spans="3:5" ht="18">
      <c r="C154" s="95"/>
      <c r="E154" s="95"/>
    </row>
    <row r="155" spans="3:5" ht="18">
      <c r="C155" s="95"/>
      <c r="E155" s="95"/>
    </row>
    <row r="156" spans="3:5" ht="18">
      <c r="C156" s="95"/>
      <c r="E156" s="95"/>
    </row>
    <row r="157" spans="3:5" ht="18">
      <c r="C157" s="95"/>
      <c r="E157" s="95"/>
    </row>
    <row r="158" spans="3:5" ht="18">
      <c r="C158" s="95"/>
      <c r="E158" s="95"/>
    </row>
    <row r="159" spans="3:5" ht="18">
      <c r="C159" s="95"/>
      <c r="E159" s="95"/>
    </row>
    <row r="160" spans="3:5" ht="18">
      <c r="C160" s="95"/>
      <c r="E160" s="95"/>
    </row>
    <row r="161" spans="3:5" ht="18">
      <c r="C161" s="95"/>
      <c r="E161" s="95"/>
    </row>
    <row r="162" spans="3:5" ht="18">
      <c r="C162" s="95"/>
      <c r="E162" s="95"/>
    </row>
    <row r="163" spans="3:5" ht="18">
      <c r="C163" s="95"/>
      <c r="E163" s="95"/>
    </row>
    <row r="164" spans="3:5" ht="18">
      <c r="C164" s="95"/>
      <c r="E164" s="95"/>
    </row>
    <row r="165" spans="3:5" ht="18">
      <c r="C165" s="95"/>
      <c r="E165" s="95"/>
    </row>
    <row r="166" spans="3:5" ht="18">
      <c r="C166" s="95"/>
      <c r="E166" s="95"/>
    </row>
    <row r="167" spans="3:5" ht="18">
      <c r="C167" s="95"/>
      <c r="E167" s="95"/>
    </row>
    <row r="168" spans="3:5" ht="18">
      <c r="C168" s="95"/>
      <c r="E168" s="95"/>
    </row>
    <row r="169" spans="3:5" ht="18">
      <c r="C169" s="95"/>
      <c r="E169" s="95"/>
    </row>
    <row r="170" spans="3:5" ht="18">
      <c r="C170" s="95"/>
      <c r="E170" s="95"/>
    </row>
    <row r="171" spans="3:5" ht="18">
      <c r="C171" s="95"/>
      <c r="E171" s="95"/>
    </row>
    <row r="172" spans="3:5" ht="18">
      <c r="C172" s="95"/>
      <c r="E172" s="95"/>
    </row>
    <row r="173" spans="3:5" ht="18">
      <c r="C173" s="95"/>
      <c r="E173" s="95"/>
    </row>
    <row r="174" spans="3:5" ht="18">
      <c r="C174" s="95"/>
      <c r="E174" s="95"/>
    </row>
    <row r="175" spans="3:5" ht="18">
      <c r="C175" s="95"/>
      <c r="E175" s="95"/>
    </row>
    <row r="176" spans="3:5" ht="18">
      <c r="C176" s="95"/>
      <c r="E176" s="95"/>
    </row>
    <row r="177" spans="3:5" ht="18">
      <c r="C177" s="95"/>
      <c r="E177" s="95"/>
    </row>
    <row r="178" spans="3:5" ht="18">
      <c r="C178" s="95"/>
      <c r="E178" s="95"/>
    </row>
    <row r="179" spans="3:5" ht="18">
      <c r="C179" s="95"/>
      <c r="E179" s="95"/>
    </row>
    <row r="180" spans="3:5" ht="18">
      <c r="C180" s="95"/>
      <c r="E180" s="95"/>
    </row>
    <row r="181" spans="3:5" ht="18">
      <c r="C181" s="95"/>
      <c r="E181" s="95"/>
    </row>
    <row r="182" spans="3:5" ht="18">
      <c r="C182" s="95"/>
      <c r="E182" s="95"/>
    </row>
    <row r="183" spans="3:5" ht="18">
      <c r="C183" s="95"/>
      <c r="E183" s="95"/>
    </row>
    <row r="184" spans="3:5" ht="18">
      <c r="C184" s="95"/>
      <c r="E184" s="95"/>
    </row>
    <row r="185" spans="3:5" ht="18">
      <c r="C185" s="95"/>
      <c r="E185" s="95"/>
    </row>
    <row r="186" spans="3:5" ht="18">
      <c r="C186" s="95"/>
      <c r="E186" s="95"/>
    </row>
    <row r="187" spans="3:5" ht="18">
      <c r="C187" s="95"/>
      <c r="E187" s="95"/>
    </row>
    <row r="188" spans="3:5" ht="18">
      <c r="C188" s="95"/>
      <c r="E188" s="95"/>
    </row>
    <row r="189" spans="3:5" ht="18">
      <c r="C189" s="95"/>
      <c r="E189" s="95"/>
    </row>
    <row r="190" spans="3:5" ht="18">
      <c r="C190" s="95"/>
      <c r="E190" s="95"/>
    </row>
    <row r="191" spans="3:5" ht="18">
      <c r="C191" s="95"/>
      <c r="E191" s="95"/>
    </row>
    <row r="192" spans="3:5" ht="18">
      <c r="C192" s="95"/>
      <c r="E192" s="95"/>
    </row>
    <row r="193" spans="3:5" ht="18">
      <c r="C193" s="95"/>
      <c r="E193" s="95"/>
    </row>
    <row r="194" spans="3:5" ht="18">
      <c r="C194" s="95"/>
      <c r="E194" s="95"/>
    </row>
    <row r="195" spans="3:5" ht="18">
      <c r="C195" s="95"/>
      <c r="E195" s="95"/>
    </row>
    <row r="196" spans="3:5" ht="18">
      <c r="C196" s="95"/>
      <c r="E196" s="95"/>
    </row>
    <row r="197" spans="3:5" ht="18">
      <c r="C197" s="95"/>
      <c r="E197" s="95"/>
    </row>
    <row r="198" spans="3:5" ht="18">
      <c r="C198" s="95"/>
      <c r="E198" s="95"/>
    </row>
    <row r="199" spans="3:5" ht="18">
      <c r="C199" s="95"/>
      <c r="E199" s="95"/>
    </row>
    <row r="200" spans="3:5" ht="18">
      <c r="C200" s="95"/>
      <c r="E200" s="95"/>
    </row>
    <row r="201" spans="3:5" ht="18">
      <c r="C201" s="95"/>
      <c r="E201" s="95"/>
    </row>
    <row r="202" spans="3:5" ht="18">
      <c r="C202" s="95"/>
      <c r="E202" s="95"/>
    </row>
    <row r="203" spans="3:5" ht="18">
      <c r="C203" s="95"/>
      <c r="E203" s="95"/>
    </row>
    <row r="204" spans="3:5" ht="18">
      <c r="C204" s="95"/>
      <c r="E204" s="95"/>
    </row>
    <row r="205" spans="3:5" ht="18">
      <c r="C205" s="95"/>
      <c r="E205" s="95"/>
    </row>
    <row r="206" spans="3:5" ht="18">
      <c r="C206" s="95"/>
      <c r="E206" s="95"/>
    </row>
    <row r="207" spans="3:5" ht="18">
      <c r="C207" s="95"/>
      <c r="E207" s="95"/>
    </row>
    <row r="208" spans="3:5" ht="18">
      <c r="C208" s="95"/>
      <c r="E208" s="95"/>
    </row>
    <row r="209" spans="3:5" ht="18">
      <c r="C209" s="95"/>
      <c r="E209" s="95"/>
    </row>
    <row r="210" spans="3:5" ht="18">
      <c r="C210" s="95"/>
      <c r="E210" s="95"/>
    </row>
    <row r="211" spans="3:5" ht="18">
      <c r="C211" s="95"/>
      <c r="E211" s="95"/>
    </row>
    <row r="212" spans="3:5" ht="18">
      <c r="C212" s="95"/>
      <c r="E212" s="95"/>
    </row>
    <row r="213" spans="3:5" ht="18">
      <c r="C213" s="95"/>
      <c r="E213" s="95"/>
    </row>
    <row r="214" spans="3:5" ht="18">
      <c r="C214" s="95"/>
      <c r="E214" s="95"/>
    </row>
    <row r="215" spans="3:5" ht="18">
      <c r="C215" s="95"/>
      <c r="E215" s="95"/>
    </row>
    <row r="216" spans="3:5" ht="18">
      <c r="C216" s="95"/>
      <c r="E216" s="95"/>
    </row>
    <row r="217" spans="3:5" ht="18">
      <c r="C217" s="95"/>
      <c r="E217" s="95"/>
    </row>
    <row r="218" spans="3:5" ht="18">
      <c r="C218" s="95"/>
      <c r="E218" s="95"/>
    </row>
    <row r="219" spans="3:5" ht="18">
      <c r="C219" s="95"/>
      <c r="E219" s="95"/>
    </row>
    <row r="220" spans="3:5" ht="18">
      <c r="C220" s="95"/>
      <c r="E220" s="95"/>
    </row>
    <row r="221" spans="3:5" ht="18">
      <c r="C221" s="95"/>
      <c r="E221" s="95"/>
    </row>
    <row r="222" spans="3:5" ht="18">
      <c r="C222" s="95"/>
      <c r="E222" s="95"/>
    </row>
    <row r="223" spans="3:5" ht="18">
      <c r="C223" s="95"/>
      <c r="E223" s="95"/>
    </row>
    <row r="224" spans="3:5" ht="18">
      <c r="C224" s="95"/>
      <c r="E224" s="95"/>
    </row>
    <row r="225" spans="3:5" ht="18">
      <c r="C225" s="95"/>
      <c r="E225" s="95"/>
    </row>
    <row r="226" spans="3:5" ht="18">
      <c r="C226" s="95"/>
      <c r="E226" s="95"/>
    </row>
    <row r="227" spans="3:5" ht="18">
      <c r="C227" s="95"/>
      <c r="E227" s="95"/>
    </row>
    <row r="228" spans="3:5" ht="18">
      <c r="C228" s="95"/>
      <c r="E228" s="95"/>
    </row>
    <row r="229" spans="3:5" ht="18">
      <c r="C229" s="95"/>
      <c r="E229" s="95"/>
    </row>
    <row r="230" spans="3:5" ht="18">
      <c r="C230" s="95"/>
      <c r="E230" s="95"/>
    </row>
    <row r="231" spans="3:5" ht="18">
      <c r="C231" s="95"/>
      <c r="E231" s="95"/>
    </row>
    <row r="232" spans="3:5" ht="18">
      <c r="C232" s="95"/>
      <c r="E232" s="95"/>
    </row>
    <row r="233" spans="3:5" ht="18">
      <c r="C233" s="95"/>
      <c r="E233" s="95"/>
    </row>
    <row r="234" spans="3:5" ht="18">
      <c r="C234" s="95"/>
      <c r="E234" s="95"/>
    </row>
    <row r="235" spans="3:5" ht="18">
      <c r="C235" s="95"/>
      <c r="E235" s="95"/>
    </row>
    <row r="236" spans="3:5" ht="18">
      <c r="C236" s="95"/>
      <c r="E236" s="95"/>
    </row>
    <row r="237" spans="3:5" ht="18">
      <c r="C237" s="95"/>
      <c r="E237" s="95"/>
    </row>
    <row r="238" spans="3:5" ht="18">
      <c r="C238" s="95"/>
      <c r="E238" s="95"/>
    </row>
    <row r="239" spans="3:5" ht="18">
      <c r="C239" s="95"/>
      <c r="E239" s="95"/>
    </row>
    <row r="240" spans="3:5" ht="18">
      <c r="C240" s="95"/>
      <c r="E240" s="95"/>
    </row>
    <row r="241" spans="3:5" ht="18">
      <c r="C241" s="95"/>
      <c r="E241" s="95"/>
    </row>
    <row r="242" spans="3:5" ht="18">
      <c r="C242" s="95"/>
      <c r="E242" s="95"/>
    </row>
    <row r="243" spans="3:5" ht="18">
      <c r="C243" s="95"/>
      <c r="E243" s="95"/>
    </row>
    <row r="244" spans="3:5" ht="18">
      <c r="C244" s="95"/>
      <c r="E244" s="95"/>
    </row>
    <row r="245" spans="3:5" ht="18">
      <c r="C245" s="95"/>
      <c r="E245" s="95"/>
    </row>
    <row r="246" spans="3:5" ht="18">
      <c r="C246" s="95"/>
      <c r="E246" s="95"/>
    </row>
    <row r="247" spans="3:5" ht="18">
      <c r="C247" s="95"/>
      <c r="E247" s="95"/>
    </row>
    <row r="248" spans="3:5" ht="18">
      <c r="C248" s="95"/>
      <c r="E248" s="95"/>
    </row>
    <row r="249" spans="3:5" ht="18">
      <c r="C249" s="95"/>
      <c r="E249" s="95"/>
    </row>
    <row r="250" spans="3:5" ht="18">
      <c r="C250" s="95"/>
      <c r="E250" s="95"/>
    </row>
    <row r="251" spans="3:5" ht="18">
      <c r="C251" s="95"/>
      <c r="E251" s="95"/>
    </row>
    <row r="252" spans="3:5" ht="18">
      <c r="C252" s="95"/>
      <c r="E252" s="95"/>
    </row>
    <row r="253" spans="3:5" ht="18">
      <c r="C253" s="95"/>
      <c r="E253" s="95"/>
    </row>
    <row r="254" spans="3:5" ht="18">
      <c r="C254" s="95"/>
      <c r="E254" s="95"/>
    </row>
    <row r="255" spans="3:5" ht="18">
      <c r="C255" s="95"/>
      <c r="E255" s="95"/>
    </row>
    <row r="256" spans="3:5" ht="18">
      <c r="C256" s="95"/>
      <c r="E256" s="95"/>
    </row>
    <row r="257" spans="3:5" ht="18">
      <c r="C257" s="95"/>
      <c r="E257" s="95"/>
    </row>
    <row r="258" spans="3:5" ht="18">
      <c r="C258" s="95"/>
      <c r="E258" s="95"/>
    </row>
    <row r="259" spans="3:5" ht="18">
      <c r="C259" s="95"/>
      <c r="E259" s="95"/>
    </row>
    <row r="260" spans="3:5" ht="18">
      <c r="C260" s="95"/>
      <c r="E260" s="95"/>
    </row>
    <row r="261" spans="3:5" ht="18">
      <c r="C261" s="95"/>
      <c r="E261" s="95"/>
    </row>
    <row r="262" spans="3:5" ht="18">
      <c r="C262" s="95"/>
      <c r="E262" s="95"/>
    </row>
    <row r="263" spans="3:5" ht="18">
      <c r="C263" s="95"/>
      <c r="E263" s="95"/>
    </row>
    <row r="264" spans="3:5" ht="18">
      <c r="C264" s="95"/>
      <c r="E264" s="95"/>
    </row>
    <row r="265" spans="3:5" ht="18">
      <c r="C265" s="95"/>
      <c r="E265" s="95"/>
    </row>
    <row r="266" spans="3:5" ht="18">
      <c r="C266" s="95"/>
      <c r="E266" s="95"/>
    </row>
    <row r="267" spans="3:5" ht="18">
      <c r="C267" s="95"/>
      <c r="E267" s="95"/>
    </row>
    <row r="268" spans="3:5" ht="18">
      <c r="C268" s="95"/>
      <c r="E268" s="95"/>
    </row>
    <row r="269" spans="3:5" ht="18">
      <c r="C269" s="95"/>
      <c r="E269" s="95"/>
    </row>
    <row r="270" spans="3:5" ht="18">
      <c r="C270" s="95"/>
      <c r="E270" s="95"/>
    </row>
    <row r="271" spans="3:5" ht="18">
      <c r="C271" s="95"/>
      <c r="E271" s="95"/>
    </row>
    <row r="272" spans="3:5" ht="18">
      <c r="C272" s="95"/>
      <c r="E272" s="95"/>
    </row>
    <row r="273" spans="3:5" ht="18">
      <c r="C273" s="95"/>
      <c r="E273" s="95"/>
    </row>
    <row r="274" spans="3:5" ht="18">
      <c r="C274" s="95"/>
      <c r="E274" s="95"/>
    </row>
    <row r="275" spans="3:5" ht="18">
      <c r="C275" s="95"/>
      <c r="E275" s="95"/>
    </row>
    <row r="276" spans="3:5" ht="18">
      <c r="C276" s="95"/>
      <c r="E276" s="95"/>
    </row>
    <row r="277" spans="3:5" ht="18">
      <c r="C277" s="95"/>
      <c r="E277" s="95"/>
    </row>
    <row r="278" spans="3:5" ht="18">
      <c r="C278" s="95"/>
      <c r="E278" s="95"/>
    </row>
    <row r="279" spans="3:5" ht="18">
      <c r="C279" s="95"/>
      <c r="E279" s="95"/>
    </row>
    <row r="280" spans="3:5" ht="18">
      <c r="C280" s="95"/>
      <c r="E280" s="95"/>
    </row>
    <row r="281" spans="3:5" ht="18">
      <c r="C281" s="95"/>
      <c r="E281" s="95"/>
    </row>
    <row r="282" spans="3:5" ht="18">
      <c r="C282" s="95"/>
      <c r="E282" s="95"/>
    </row>
    <row r="283" spans="3:5" ht="18">
      <c r="C283" s="95"/>
      <c r="E283" s="95"/>
    </row>
    <row r="284" spans="3:5" ht="18">
      <c r="C284" s="95"/>
      <c r="E284" s="95"/>
    </row>
    <row r="285" spans="3:5" ht="18">
      <c r="C285" s="95"/>
      <c r="E285" s="95"/>
    </row>
    <row r="286" spans="3:5" ht="18">
      <c r="C286" s="95"/>
      <c r="E286" s="95"/>
    </row>
    <row r="287" spans="3:5" ht="18">
      <c r="C287" s="95"/>
      <c r="E287" s="95"/>
    </row>
    <row r="288" spans="3:5" ht="18">
      <c r="C288" s="95"/>
      <c r="E288" s="95"/>
    </row>
    <row r="289" spans="3:5" ht="18">
      <c r="C289" s="95"/>
      <c r="E289" s="95"/>
    </row>
    <row r="290" spans="3:5" ht="18">
      <c r="C290" s="95"/>
      <c r="E290" s="95"/>
    </row>
    <row r="291" spans="3:5" ht="18">
      <c r="C291" s="95"/>
      <c r="E291" s="95"/>
    </row>
    <row r="292" spans="3:5" ht="18">
      <c r="C292" s="95"/>
      <c r="E292" s="95"/>
    </row>
    <row r="293" spans="3:5" ht="18">
      <c r="C293" s="95"/>
      <c r="E293" s="95"/>
    </row>
    <row r="294" spans="3:5" ht="18">
      <c r="C294" s="95"/>
      <c r="E294" s="95"/>
    </row>
    <row r="295" spans="3:5" ht="18">
      <c r="C295" s="95"/>
      <c r="E295" s="95"/>
    </row>
    <row r="296" spans="3:5" ht="18">
      <c r="C296" s="95"/>
      <c r="E296" s="95"/>
    </row>
    <row r="297" spans="3:5" ht="18">
      <c r="C297" s="95"/>
      <c r="E297" s="95"/>
    </row>
    <row r="298" spans="3:5" ht="18">
      <c r="C298" s="95"/>
      <c r="E298" s="95"/>
    </row>
    <row r="299" spans="3:5" ht="18">
      <c r="C299" s="95"/>
      <c r="E299" s="95"/>
    </row>
    <row r="300" spans="3:5" ht="18">
      <c r="C300" s="95"/>
      <c r="E300" s="95"/>
    </row>
    <row r="301" spans="3:5" ht="18">
      <c r="C301" s="95"/>
      <c r="E301" s="95"/>
    </row>
    <row r="302" spans="3:5" ht="18">
      <c r="C302" s="95"/>
      <c r="E302" s="95"/>
    </row>
    <row r="303" spans="3:5" ht="18">
      <c r="C303" s="95"/>
      <c r="E303" s="95"/>
    </row>
    <row r="304" spans="3:5" ht="18">
      <c r="C304" s="95"/>
      <c r="E304" s="95"/>
    </row>
    <row r="305" spans="3:5" ht="18">
      <c r="C305" s="95"/>
      <c r="E305" s="95"/>
    </row>
    <row r="306" spans="3:5" ht="18">
      <c r="C306" s="95"/>
      <c r="E306" s="95"/>
    </row>
    <row r="307" spans="3:5" ht="18">
      <c r="C307" s="95"/>
      <c r="E307" s="95"/>
    </row>
    <row r="308" spans="3:5" ht="18">
      <c r="C308" s="95"/>
      <c r="E308" s="95"/>
    </row>
    <row r="309" spans="3:5" ht="18">
      <c r="C309" s="95"/>
      <c r="E309" s="95"/>
    </row>
    <row r="310" spans="3:5" ht="18">
      <c r="C310" s="95"/>
      <c r="E310" s="95"/>
    </row>
    <row r="311" spans="3:5" ht="18">
      <c r="C311" s="95"/>
      <c r="E311" s="95"/>
    </row>
    <row r="312" spans="3:5" ht="18">
      <c r="C312" s="95"/>
      <c r="E312" s="95"/>
    </row>
    <row r="313" spans="3:5" ht="18">
      <c r="C313" s="95"/>
      <c r="E313" s="95"/>
    </row>
    <row r="314" spans="3:5" ht="18">
      <c r="C314" s="95"/>
      <c r="E314" s="95"/>
    </row>
    <row r="315" spans="3:5" ht="18">
      <c r="C315" s="95"/>
      <c r="E315" s="95"/>
    </row>
    <row r="316" spans="3:5" ht="18">
      <c r="C316" s="95"/>
      <c r="E316" s="95"/>
    </row>
    <row r="317" spans="3:5" ht="18">
      <c r="C317" s="95"/>
      <c r="E317" s="95"/>
    </row>
    <row r="318" spans="3:5" ht="18">
      <c r="C318" s="95"/>
      <c r="E318" s="95"/>
    </row>
    <row r="319" spans="3:5" ht="18">
      <c r="C319" s="95"/>
      <c r="E319" s="95"/>
    </row>
    <row r="320" spans="3:5" ht="18">
      <c r="C320" s="95"/>
      <c r="E320" s="95"/>
    </row>
    <row r="321" spans="3:5" ht="18">
      <c r="C321" s="95"/>
      <c r="E321" s="95"/>
    </row>
    <row r="322" spans="3:5" ht="18">
      <c r="C322" s="95"/>
      <c r="E322" s="95"/>
    </row>
    <row r="323" spans="3:5" ht="18">
      <c r="C323" s="95"/>
      <c r="E323" s="95"/>
    </row>
    <row r="324" spans="3:5" ht="18">
      <c r="C324" s="95"/>
      <c r="E324" s="95"/>
    </row>
    <row r="325" spans="3:5" ht="18">
      <c r="C325" s="95"/>
      <c r="E325" s="95"/>
    </row>
    <row r="326" spans="3:5" ht="18">
      <c r="C326" s="95"/>
      <c r="E326" s="95"/>
    </row>
    <row r="327" spans="3:5" ht="18">
      <c r="C327" s="95"/>
      <c r="E327" s="95"/>
    </row>
    <row r="328" spans="3:5" ht="18">
      <c r="C328" s="95"/>
      <c r="E328" s="95"/>
    </row>
    <row r="329" spans="3:5" ht="18">
      <c r="C329" s="95"/>
      <c r="E329" s="95"/>
    </row>
    <row r="330" spans="3:5" ht="18">
      <c r="C330" s="95"/>
      <c r="E330" s="95"/>
    </row>
    <row r="331" spans="3:5" ht="18">
      <c r="C331" s="95"/>
      <c r="E331" s="95"/>
    </row>
    <row r="332" spans="3:5" ht="18">
      <c r="C332" s="95"/>
      <c r="E332" s="95"/>
    </row>
    <row r="333" spans="3:5" ht="18">
      <c r="C333" s="95"/>
      <c r="E333" s="95"/>
    </row>
    <row r="334" spans="3:5" ht="18">
      <c r="C334" s="95"/>
      <c r="E334" s="95"/>
    </row>
    <row r="335" spans="3:5" ht="18">
      <c r="C335" s="95"/>
      <c r="E335" s="95"/>
    </row>
    <row r="336" spans="3:5" ht="18">
      <c r="C336" s="95"/>
      <c r="E336" s="95"/>
    </row>
    <row r="337" spans="3:5" ht="18">
      <c r="C337" s="95"/>
      <c r="E337" s="95"/>
    </row>
    <row r="338" spans="3:5" ht="18">
      <c r="C338" s="95"/>
      <c r="E338" s="95"/>
    </row>
    <row r="339" spans="3:5" ht="18">
      <c r="C339" s="95"/>
      <c r="E339" s="95"/>
    </row>
    <row r="340" spans="3:5" ht="18">
      <c r="C340" s="95"/>
      <c r="E340" s="95"/>
    </row>
    <row r="341" spans="3:5" ht="18">
      <c r="C341" s="95"/>
      <c r="E341" s="95"/>
    </row>
    <row r="342" spans="3:5" ht="18">
      <c r="C342" s="95"/>
      <c r="E342" s="95"/>
    </row>
    <row r="343" spans="3:5" ht="18">
      <c r="C343" s="95"/>
      <c r="E343" s="95"/>
    </row>
    <row r="344" spans="3:5" ht="18">
      <c r="C344" s="95"/>
      <c r="E344" s="95"/>
    </row>
    <row r="345" spans="3:5" ht="18">
      <c r="C345" s="95"/>
      <c r="E345" s="95"/>
    </row>
    <row r="346" spans="3:5" ht="18">
      <c r="C346" s="95"/>
      <c r="E346" s="95"/>
    </row>
    <row r="347" spans="3:5" ht="18">
      <c r="C347" s="95"/>
      <c r="E347" s="95"/>
    </row>
    <row r="348" spans="3:5" ht="18">
      <c r="C348" s="95"/>
      <c r="E348" s="95"/>
    </row>
    <row r="349" spans="3:5" ht="18">
      <c r="C349" s="95"/>
      <c r="E349" s="95"/>
    </row>
    <row r="350" spans="3:5" ht="18">
      <c r="C350" s="95"/>
      <c r="E350" s="95"/>
    </row>
    <row r="351" spans="3:5" ht="18">
      <c r="C351" s="95"/>
      <c r="E351" s="95"/>
    </row>
    <row r="352" spans="3:5" ht="18">
      <c r="C352" s="95"/>
      <c r="E352" s="95"/>
    </row>
    <row r="353" spans="3:5" ht="18">
      <c r="C353" s="95"/>
      <c r="E353" s="95"/>
    </row>
    <row r="354" spans="3:5" ht="18">
      <c r="C354" s="95"/>
      <c r="E354" s="95"/>
    </row>
    <row r="355" spans="3:5" ht="18">
      <c r="C355" s="95"/>
      <c r="E355" s="95"/>
    </row>
    <row r="356" spans="3:5" ht="18">
      <c r="C356" s="95"/>
      <c r="E356" s="95"/>
    </row>
    <row r="357" spans="3:5" ht="18">
      <c r="C357" s="95"/>
      <c r="E357" s="95"/>
    </row>
    <row r="358" spans="3:5" ht="18">
      <c r="C358" s="95"/>
      <c r="E358" s="95"/>
    </row>
    <row r="359" spans="3:5" ht="18">
      <c r="C359" s="95"/>
      <c r="E359" s="95"/>
    </row>
    <row r="360" spans="3:5" ht="18">
      <c r="C360" s="95"/>
      <c r="E360" s="95"/>
    </row>
    <row r="361" spans="3:5" ht="18">
      <c r="C361" s="95"/>
      <c r="E361" s="95"/>
    </row>
    <row r="362" spans="3:5" ht="18">
      <c r="C362" s="95"/>
      <c r="E362" s="95"/>
    </row>
    <row r="363" spans="3:5" ht="18">
      <c r="C363" s="95"/>
      <c r="E363" s="95"/>
    </row>
    <row r="364" spans="3:5" ht="18">
      <c r="C364" s="95"/>
      <c r="E364" s="95"/>
    </row>
    <row r="365" spans="3:5" ht="18">
      <c r="C365" s="95"/>
      <c r="E365" s="95"/>
    </row>
    <row r="366" spans="3:5" ht="18">
      <c r="C366" s="95"/>
      <c r="E366" s="95"/>
    </row>
    <row r="367" spans="3:5" ht="18">
      <c r="C367" s="95"/>
      <c r="E367" s="95"/>
    </row>
    <row r="368" spans="3:5" ht="18">
      <c r="C368" s="95"/>
      <c r="E368" s="95"/>
    </row>
    <row r="369" spans="3:5" ht="18">
      <c r="C369" s="95"/>
      <c r="E369" s="95"/>
    </row>
    <row r="370" spans="3:5" ht="18">
      <c r="C370" s="95"/>
      <c r="E370" s="95"/>
    </row>
    <row r="371" spans="3:5" ht="18">
      <c r="C371" s="95"/>
      <c r="E371" s="95"/>
    </row>
    <row r="372" spans="3:5" ht="18">
      <c r="C372" s="95"/>
      <c r="E372" s="95"/>
    </row>
    <row r="373" spans="3:5" ht="18">
      <c r="C373" s="95"/>
      <c r="E373" s="95"/>
    </row>
    <row r="374" spans="3:5" ht="18">
      <c r="C374" s="95"/>
      <c r="E374" s="95"/>
    </row>
    <row r="375" spans="3:5" ht="18">
      <c r="C375" s="95"/>
      <c r="E375" s="95"/>
    </row>
    <row r="376" spans="3:5" ht="18">
      <c r="C376" s="95"/>
      <c r="E376" s="95"/>
    </row>
    <row r="377" spans="3:5" ht="18">
      <c r="C377" s="95"/>
      <c r="E377" s="95"/>
    </row>
    <row r="378" spans="3:5" ht="18">
      <c r="C378" s="95"/>
      <c r="E378" s="95"/>
    </row>
    <row r="379" spans="3:5" ht="18">
      <c r="C379" s="95"/>
      <c r="E379" s="95"/>
    </row>
    <row r="380" spans="3:5" ht="18">
      <c r="C380" s="95"/>
      <c r="E380" s="95"/>
    </row>
    <row r="381" spans="3:5" ht="18">
      <c r="C381" s="95"/>
      <c r="E381" s="95"/>
    </row>
    <row r="382" spans="3:5" ht="18">
      <c r="C382" s="95"/>
      <c r="E382" s="95"/>
    </row>
    <row r="383" spans="3:5" ht="18">
      <c r="C383" s="95"/>
      <c r="E383" s="95"/>
    </row>
    <row r="384" spans="3:5" ht="18">
      <c r="C384" s="95"/>
      <c r="E384" s="95"/>
    </row>
    <row r="385" spans="3:5" ht="18">
      <c r="C385" s="95"/>
      <c r="E385" s="95"/>
    </row>
    <row r="386" spans="3:5" ht="18">
      <c r="C386" s="95"/>
      <c r="E386" s="95"/>
    </row>
    <row r="387" spans="3:5" ht="18">
      <c r="C387" s="95"/>
      <c r="E387" s="95"/>
    </row>
    <row r="388" spans="3:5" ht="18">
      <c r="C388" s="95"/>
      <c r="E388" s="95"/>
    </row>
    <row r="389" spans="3:5" ht="18">
      <c r="C389" s="95"/>
      <c r="E389" s="95"/>
    </row>
    <row r="390" spans="3:5" ht="18">
      <c r="C390" s="95"/>
      <c r="E390" s="95"/>
    </row>
    <row r="391" spans="3:5" ht="18">
      <c r="C391" s="95"/>
      <c r="E391" s="95"/>
    </row>
    <row r="392" spans="3:5" ht="18">
      <c r="C392" s="95"/>
      <c r="E392" s="95"/>
    </row>
    <row r="393" spans="3:5" ht="18">
      <c r="C393" s="95"/>
      <c r="E393" s="95"/>
    </row>
    <row r="394" spans="3:5" ht="18">
      <c r="C394" s="95"/>
      <c r="E394" s="95"/>
    </row>
    <row r="395" spans="3:5" ht="18">
      <c r="C395" s="95"/>
      <c r="E395" s="95"/>
    </row>
    <row r="396" spans="3:5" ht="18">
      <c r="C396" s="95"/>
      <c r="E396" s="95"/>
    </row>
    <row r="397" spans="3:5" ht="18">
      <c r="C397" s="95"/>
      <c r="E397" s="95"/>
    </row>
    <row r="398" spans="3:5" ht="18">
      <c r="C398" s="95"/>
      <c r="E398" s="95"/>
    </row>
    <row r="399" spans="3:5" ht="18">
      <c r="C399" s="95"/>
      <c r="E399" s="95"/>
    </row>
    <row r="400" spans="3:5" ht="18">
      <c r="C400" s="95"/>
      <c r="E400" s="95"/>
    </row>
    <row r="401" spans="3:5" ht="18">
      <c r="C401" s="95"/>
      <c r="E401" s="95"/>
    </row>
    <row r="402" spans="3:5" ht="18">
      <c r="C402" s="95"/>
      <c r="E402" s="95"/>
    </row>
    <row r="403" spans="3:5" ht="18">
      <c r="C403" s="95"/>
      <c r="E403" s="95"/>
    </row>
    <row r="404" spans="3:5" ht="18">
      <c r="C404" s="95"/>
      <c r="E404" s="95"/>
    </row>
    <row r="405" spans="3:5" ht="18">
      <c r="C405" s="95"/>
      <c r="E405" s="95"/>
    </row>
    <row r="406" spans="3:5" ht="18">
      <c r="C406" s="95"/>
      <c r="E406" s="95"/>
    </row>
    <row r="407" spans="3:5" ht="18">
      <c r="C407" s="95"/>
      <c r="E407" s="95"/>
    </row>
    <row r="408" spans="3:5" ht="18">
      <c r="C408" s="95"/>
      <c r="E408" s="95"/>
    </row>
    <row r="409" spans="3:5" ht="18">
      <c r="C409" s="95"/>
      <c r="E409" s="95"/>
    </row>
    <row r="410" spans="3:5" ht="18">
      <c r="C410" s="95"/>
      <c r="E410" s="95"/>
    </row>
    <row r="411" spans="3:5" ht="18">
      <c r="C411" s="95"/>
      <c r="E411" s="95"/>
    </row>
    <row r="412" spans="3:5" ht="18">
      <c r="C412" s="95"/>
      <c r="E412" s="95"/>
    </row>
    <row r="413" spans="3:5" ht="18">
      <c r="C413" s="95"/>
      <c r="E413" s="95"/>
    </row>
    <row r="414" spans="3:5" ht="18">
      <c r="C414" s="95"/>
      <c r="E414" s="95"/>
    </row>
    <row r="415" spans="3:5" ht="18">
      <c r="C415" s="95"/>
      <c r="E415" s="95"/>
    </row>
    <row r="416" spans="3:5" ht="18">
      <c r="C416" s="95"/>
      <c r="E416" s="95"/>
    </row>
    <row r="417" spans="3:5" ht="18">
      <c r="C417" s="95"/>
      <c r="E417" s="95"/>
    </row>
    <row r="418" spans="3:5" ht="18">
      <c r="C418" s="95"/>
      <c r="E418" s="95"/>
    </row>
    <row r="419" spans="3:5" ht="18">
      <c r="C419" s="95"/>
      <c r="E419" s="95"/>
    </row>
    <row r="420" spans="3:5" ht="18">
      <c r="C420" s="95"/>
      <c r="E420" s="95"/>
    </row>
    <row r="421" spans="3:5" ht="18">
      <c r="C421" s="95"/>
      <c r="E421" s="95"/>
    </row>
    <row r="422" spans="3:5" ht="18">
      <c r="C422" s="95"/>
      <c r="E422" s="95"/>
    </row>
    <row r="423" spans="3:5" ht="18">
      <c r="C423" s="95"/>
      <c r="E423" s="95"/>
    </row>
    <row r="424" spans="3:5" ht="18">
      <c r="C424" s="95"/>
      <c r="E424" s="95"/>
    </row>
    <row r="425" spans="3:5" ht="18">
      <c r="C425" s="95"/>
      <c r="E425" s="95"/>
    </row>
    <row r="426" spans="3:5" ht="18">
      <c r="C426" s="95"/>
      <c r="E426" s="95"/>
    </row>
    <row r="427" spans="3:5" ht="18">
      <c r="C427" s="95"/>
      <c r="E427" s="95"/>
    </row>
    <row r="428" spans="3:5" ht="18">
      <c r="C428" s="95"/>
      <c r="E428" s="95"/>
    </row>
    <row r="429" spans="3:5" ht="18">
      <c r="C429" s="95"/>
      <c r="E429" s="95"/>
    </row>
    <row r="430" spans="3:5" ht="18">
      <c r="C430" s="95"/>
      <c r="E430" s="95"/>
    </row>
    <row r="431" spans="3:5" ht="18">
      <c r="C431" s="95"/>
      <c r="E431" s="95"/>
    </row>
    <row r="432" spans="3:5" ht="18">
      <c r="C432" s="95"/>
      <c r="E432" s="95"/>
    </row>
    <row r="433" spans="3:5" ht="18">
      <c r="C433" s="95"/>
      <c r="E433" s="95"/>
    </row>
    <row r="434" spans="3:5" ht="18">
      <c r="C434" s="95"/>
      <c r="E434" s="95"/>
    </row>
    <row r="435" spans="3:5" ht="18">
      <c r="C435" s="95"/>
      <c r="E435" s="95"/>
    </row>
    <row r="436" spans="3:5" ht="18">
      <c r="C436" s="95"/>
      <c r="E436" s="95"/>
    </row>
    <row r="437" spans="3:5" ht="18">
      <c r="C437" s="95"/>
      <c r="E437" s="95"/>
    </row>
    <row r="438" spans="3:5" ht="18">
      <c r="C438" s="95"/>
      <c r="E438" s="95"/>
    </row>
    <row r="439" spans="3:5" ht="18">
      <c r="C439" s="95"/>
      <c r="E439" s="95"/>
    </row>
    <row r="440" spans="3:5" ht="18">
      <c r="C440" s="95"/>
      <c r="E440" s="95"/>
    </row>
    <row r="441" spans="3:5" ht="18">
      <c r="C441" s="95"/>
      <c r="E441" s="95"/>
    </row>
    <row r="442" spans="3:5" ht="18">
      <c r="C442" s="95"/>
      <c r="E442" s="95"/>
    </row>
    <row r="443" spans="3:5" ht="18">
      <c r="C443" s="95"/>
      <c r="E443" s="95"/>
    </row>
    <row r="444" spans="3:5" ht="18">
      <c r="C444" s="95"/>
      <c r="E444" s="95"/>
    </row>
    <row r="445" spans="3:5" ht="18">
      <c r="C445" s="95"/>
      <c r="E445" s="95"/>
    </row>
    <row r="446" spans="3:5" ht="18">
      <c r="C446" s="95"/>
      <c r="E446" s="95"/>
    </row>
    <row r="447" spans="3:5" ht="18">
      <c r="C447" s="95"/>
      <c r="E447" s="95"/>
    </row>
    <row r="448" spans="3:5" ht="18">
      <c r="C448" s="95"/>
      <c r="E448" s="95"/>
    </row>
    <row r="449" spans="3:5" ht="18">
      <c r="C449" s="95"/>
      <c r="E449" s="95"/>
    </row>
    <row r="450" spans="3:5" ht="18">
      <c r="C450" s="95"/>
      <c r="E450" s="95"/>
    </row>
    <row r="451" spans="3:5" ht="18">
      <c r="C451" s="95"/>
      <c r="E451" s="95"/>
    </row>
    <row r="452" spans="3:5" ht="18">
      <c r="C452" s="95"/>
      <c r="E452" s="95"/>
    </row>
    <row r="453" spans="3:5" ht="18">
      <c r="C453" s="95"/>
      <c r="E453" s="95"/>
    </row>
    <row r="454" spans="3:5" ht="18">
      <c r="C454" s="95"/>
      <c r="E454" s="95"/>
    </row>
    <row r="455" spans="3:5" ht="18">
      <c r="C455" s="95"/>
      <c r="E455" s="95"/>
    </row>
    <row r="456" spans="3:5" ht="18">
      <c r="C456" s="95"/>
      <c r="E456" s="95"/>
    </row>
    <row r="457" spans="3:5" ht="18">
      <c r="C457" s="95"/>
      <c r="E457" s="95"/>
    </row>
    <row r="458" spans="3:5" ht="18">
      <c r="C458" s="95"/>
      <c r="E458" s="95"/>
    </row>
    <row r="459" spans="3:5" ht="18">
      <c r="C459" s="95"/>
      <c r="E459" s="95"/>
    </row>
    <row r="460" spans="3:5" ht="18">
      <c r="C460" s="95"/>
      <c r="E460" s="95"/>
    </row>
    <row r="461" spans="3:5" ht="18">
      <c r="C461" s="95"/>
      <c r="E461" s="95"/>
    </row>
    <row r="462" spans="3:5" ht="18">
      <c r="C462" s="95"/>
      <c r="E462" s="95"/>
    </row>
    <row r="463" spans="3:5" ht="18">
      <c r="C463" s="95"/>
      <c r="E463" s="95"/>
    </row>
    <row r="464" spans="3:5" ht="18">
      <c r="C464" s="95"/>
      <c r="E464" s="95"/>
    </row>
    <row r="465" spans="3:5" ht="18">
      <c r="C465" s="95"/>
      <c r="E465" s="95"/>
    </row>
    <row r="466" spans="3:5" ht="18">
      <c r="C466" s="95"/>
      <c r="E466" s="95"/>
    </row>
    <row r="467" spans="3:5" ht="18">
      <c r="C467" s="95"/>
      <c r="E467" s="95"/>
    </row>
    <row r="468" spans="3:5" ht="18">
      <c r="C468" s="95"/>
      <c r="E468" s="95"/>
    </row>
    <row r="469" spans="3:5" ht="18">
      <c r="C469" s="95"/>
      <c r="E469" s="95"/>
    </row>
    <row r="470" spans="3:5" ht="18">
      <c r="C470" s="95"/>
      <c r="E470" s="95"/>
    </row>
    <row r="471" spans="3:5" ht="18">
      <c r="C471" s="95"/>
      <c r="E471" s="95"/>
    </row>
    <row r="472" spans="3:5" ht="18">
      <c r="C472" s="95"/>
      <c r="E472" s="95"/>
    </row>
    <row r="473" spans="3:5" ht="18">
      <c r="C473" s="95"/>
      <c r="E473" s="95"/>
    </row>
    <row r="474" spans="3:5" ht="18">
      <c r="C474" s="95"/>
      <c r="E474" s="95"/>
    </row>
    <row r="475" spans="3:5" ht="18">
      <c r="C475" s="95"/>
      <c r="E475" s="95"/>
    </row>
    <row r="476" spans="3:5" ht="18">
      <c r="C476" s="95"/>
      <c r="E476" s="95"/>
    </row>
    <row r="477" spans="3:5" ht="18">
      <c r="C477" s="95"/>
      <c r="E477" s="95"/>
    </row>
    <row r="478" spans="3:5" ht="18">
      <c r="C478" s="95"/>
      <c r="E478" s="95"/>
    </row>
    <row r="479" spans="3:5" ht="18">
      <c r="C479" s="95"/>
      <c r="E479" s="95"/>
    </row>
    <row r="480" spans="3:5" ht="18">
      <c r="C480" s="95"/>
      <c r="E480" s="95"/>
    </row>
    <row r="481" spans="3:5" ht="18">
      <c r="C481" s="95"/>
      <c r="E481" s="95"/>
    </row>
    <row r="482" spans="3:5" ht="18">
      <c r="C482" s="95"/>
      <c r="E482" s="95"/>
    </row>
    <row r="483" spans="3:5" ht="18">
      <c r="C483" s="95"/>
      <c r="E483" s="95"/>
    </row>
    <row r="484" spans="3:5" ht="18">
      <c r="C484" s="95"/>
      <c r="E484" s="95"/>
    </row>
    <row r="485" spans="3:5" ht="18">
      <c r="C485" s="95"/>
      <c r="E485" s="95"/>
    </row>
    <row r="486" spans="3:5" ht="18">
      <c r="C486" s="95"/>
      <c r="E486" s="95"/>
    </row>
    <row r="487" spans="3:5" ht="18">
      <c r="C487" s="95"/>
      <c r="E487" s="95"/>
    </row>
    <row r="488" spans="3:5" ht="18">
      <c r="C488" s="95"/>
      <c r="E488" s="95"/>
    </row>
    <row r="489" spans="3:5" ht="18">
      <c r="C489" s="95"/>
      <c r="E489" s="95"/>
    </row>
    <row r="490" spans="3:5" ht="18">
      <c r="C490" s="95"/>
      <c r="E490" s="95"/>
    </row>
    <row r="491" spans="3:5" ht="18">
      <c r="C491" s="95"/>
      <c r="E491" s="95"/>
    </row>
    <row r="492" spans="3:5" ht="18">
      <c r="C492" s="95"/>
      <c r="E492" s="95"/>
    </row>
    <row r="493" spans="3:5" ht="18">
      <c r="C493" s="95"/>
      <c r="E493" s="95"/>
    </row>
    <row r="494" spans="3:5" ht="18">
      <c r="C494" s="95"/>
      <c r="E494" s="95"/>
    </row>
    <row r="495" spans="3:5" ht="18">
      <c r="C495" s="95"/>
      <c r="E495" s="95"/>
    </row>
    <row r="496" spans="3:5" ht="18">
      <c r="C496" s="95"/>
      <c r="E496" s="95"/>
    </row>
    <row r="497" spans="3:5" ht="18">
      <c r="C497" s="95"/>
      <c r="E497" s="95"/>
    </row>
    <row r="498" spans="3:5" ht="18">
      <c r="C498" s="95"/>
      <c r="E498" s="95"/>
    </row>
    <row r="499" spans="3:5" ht="18">
      <c r="C499" s="95"/>
      <c r="E499" s="95"/>
    </row>
    <row r="500" spans="3:5" ht="18">
      <c r="C500" s="95"/>
      <c r="E500" s="95"/>
    </row>
    <row r="501" spans="3:5" ht="18">
      <c r="C501" s="95"/>
      <c r="E501" s="95"/>
    </row>
    <row r="502" spans="3:5" ht="18">
      <c r="C502" s="95"/>
      <c r="E502" s="95"/>
    </row>
    <row r="503" spans="3:5" ht="18">
      <c r="C503" s="95"/>
      <c r="E503" s="95"/>
    </row>
    <row r="504" spans="3:5" ht="18">
      <c r="C504" s="95"/>
      <c r="E504" s="95"/>
    </row>
    <row r="505" spans="3:5" ht="18">
      <c r="C505" s="95"/>
      <c r="E505" s="95"/>
    </row>
    <row r="506" spans="3:5" ht="18">
      <c r="C506" s="95"/>
      <c r="E506" s="95"/>
    </row>
    <row r="507" spans="3:5" ht="18">
      <c r="C507" s="95"/>
      <c r="E507" s="95"/>
    </row>
    <row r="508" spans="3:5" ht="18">
      <c r="C508" s="95"/>
      <c r="E508" s="95"/>
    </row>
    <row r="509" spans="3:5" ht="18">
      <c r="C509" s="95"/>
      <c r="E509" s="95"/>
    </row>
    <row r="510" spans="3:5" ht="18">
      <c r="C510" s="95"/>
      <c r="E510" s="95"/>
    </row>
    <row r="511" spans="3:5" ht="18">
      <c r="C511" s="95"/>
      <c r="E511" s="95"/>
    </row>
    <row r="512" spans="3:5" ht="18">
      <c r="C512" s="95"/>
      <c r="E512" s="95"/>
    </row>
    <row r="513" spans="3:5" ht="18">
      <c r="C513" s="95"/>
      <c r="E513" s="95"/>
    </row>
    <row r="514" spans="3:5" ht="18">
      <c r="C514" s="95"/>
      <c r="E514" s="95"/>
    </row>
    <row r="515" spans="3:5" ht="18">
      <c r="C515" s="95"/>
      <c r="E515" s="95"/>
    </row>
    <row r="516" spans="3:5" ht="18">
      <c r="C516" s="95"/>
      <c r="E516" s="95"/>
    </row>
    <row r="517" spans="3:5" ht="18">
      <c r="C517" s="95"/>
      <c r="E517" s="95"/>
    </row>
    <row r="518" spans="3:5" ht="18">
      <c r="C518" s="95"/>
      <c r="E518" s="95"/>
    </row>
    <row r="519" spans="3:5" ht="18">
      <c r="C519" s="95"/>
      <c r="E519" s="95"/>
    </row>
    <row r="520" spans="3:5" ht="18">
      <c r="C520" s="95"/>
      <c r="E520" s="95"/>
    </row>
    <row r="521" spans="3:5" ht="18">
      <c r="C521" s="95"/>
      <c r="E521" s="95"/>
    </row>
    <row r="522" spans="3:5" ht="18">
      <c r="C522" s="95"/>
      <c r="E522" s="95"/>
    </row>
    <row r="523" spans="3:5" ht="18">
      <c r="C523" s="95"/>
      <c r="E523" s="95"/>
    </row>
    <row r="524" spans="3:5" ht="18">
      <c r="C524" s="95"/>
      <c r="E524" s="95"/>
    </row>
    <row r="525" spans="3:5" ht="18">
      <c r="C525" s="95"/>
      <c r="E525" s="95"/>
    </row>
    <row r="526" spans="3:5" ht="18">
      <c r="C526" s="95"/>
      <c r="E526" s="95"/>
    </row>
    <row r="527" spans="3:5" ht="18">
      <c r="C527" s="95"/>
      <c r="E527" s="95"/>
    </row>
    <row r="528" spans="3:5" ht="18">
      <c r="C528" s="95"/>
      <c r="E528" s="95"/>
    </row>
    <row r="529" spans="3:5" ht="18">
      <c r="C529" s="95"/>
      <c r="E529" s="95"/>
    </row>
    <row r="530" spans="3:5" ht="18">
      <c r="C530" s="95"/>
      <c r="E530" s="95"/>
    </row>
    <row r="531" spans="3:5" ht="18">
      <c r="C531" s="95"/>
      <c r="E531" s="95"/>
    </row>
    <row r="532" spans="3:5" ht="18">
      <c r="C532" s="95"/>
      <c r="E532" s="95"/>
    </row>
    <row r="533" spans="3:5" ht="18">
      <c r="C533" s="95"/>
      <c r="E533" s="95"/>
    </row>
    <row r="534" spans="3:5" ht="18">
      <c r="C534" s="95"/>
      <c r="E534" s="95"/>
    </row>
    <row r="535" spans="3:5" ht="18">
      <c r="C535" s="95"/>
      <c r="E535" s="95"/>
    </row>
    <row r="536" spans="3:5" ht="18">
      <c r="C536" s="95"/>
      <c r="E536" s="95"/>
    </row>
    <row r="537" spans="3:5" ht="18">
      <c r="C537" s="95"/>
      <c r="E537" s="95"/>
    </row>
    <row r="538" spans="3:5" ht="18">
      <c r="C538" s="95"/>
      <c r="E538" s="95"/>
    </row>
    <row r="539" spans="3:5" ht="18">
      <c r="C539" s="95"/>
      <c r="E539" s="95"/>
    </row>
    <row r="540" spans="3:5" ht="18">
      <c r="C540" s="95"/>
      <c r="E540" s="95"/>
    </row>
    <row r="541" spans="3:5" ht="18">
      <c r="C541" s="95"/>
      <c r="E541" s="95"/>
    </row>
    <row r="542" spans="3:5" ht="18">
      <c r="C542" s="95"/>
      <c r="E542" s="95"/>
    </row>
    <row r="543" spans="3:5" ht="18">
      <c r="C543" s="95"/>
      <c r="E543" s="95"/>
    </row>
    <row r="544" spans="3:5" ht="18">
      <c r="C544" s="95"/>
      <c r="E544" s="95"/>
    </row>
    <row r="545" spans="3:5" ht="18">
      <c r="C545" s="95"/>
      <c r="E545" s="95"/>
    </row>
    <row r="546" spans="3:5" ht="18">
      <c r="C546" s="95"/>
      <c r="E546" s="95"/>
    </row>
    <row r="547" spans="3:5" ht="18">
      <c r="C547" s="95"/>
      <c r="E547" s="95"/>
    </row>
    <row r="548" spans="3:5" ht="18">
      <c r="C548" s="95"/>
      <c r="E548" s="95"/>
    </row>
    <row r="549" spans="3:5" ht="18">
      <c r="C549" s="95"/>
      <c r="E549" s="95"/>
    </row>
    <row r="550" spans="3:5" ht="18">
      <c r="C550" s="95"/>
      <c r="E550" s="95"/>
    </row>
    <row r="551" spans="3:5" ht="18">
      <c r="C551" s="95"/>
      <c r="E551" s="95"/>
    </row>
    <row r="552" spans="3:5" ht="18">
      <c r="C552" s="95"/>
      <c r="E552" s="95"/>
    </row>
    <row r="553" spans="3:5" ht="18">
      <c r="C553" s="95"/>
      <c r="E553" s="95"/>
    </row>
    <row r="554" spans="3:5" ht="18">
      <c r="C554" s="95"/>
      <c r="E554" s="95"/>
    </row>
    <row r="555" spans="3:5" ht="18">
      <c r="C555" s="95"/>
      <c r="E555" s="95"/>
    </row>
    <row r="556" spans="3:5" ht="18">
      <c r="C556" s="95"/>
      <c r="E556" s="95"/>
    </row>
    <row r="557" spans="3:5" ht="18">
      <c r="C557" s="95"/>
      <c r="E557" s="95"/>
    </row>
    <row r="558" spans="3:5" ht="18">
      <c r="C558" s="95"/>
      <c r="E558" s="95"/>
    </row>
    <row r="559" spans="3:5" ht="18">
      <c r="C559" s="95"/>
      <c r="E559" s="95"/>
    </row>
    <row r="560" spans="3:5" ht="18">
      <c r="C560" s="95"/>
      <c r="E560" s="95"/>
    </row>
    <row r="561" spans="3:5" ht="18">
      <c r="C561" s="95"/>
      <c r="E561" s="95"/>
    </row>
    <row r="562" spans="3:5" ht="18">
      <c r="C562" s="95"/>
      <c r="E562" s="95"/>
    </row>
    <row r="563" spans="3:5" ht="18">
      <c r="C563" s="95"/>
      <c r="E563" s="95"/>
    </row>
    <row r="564" spans="3:5" ht="18">
      <c r="C564" s="95"/>
      <c r="E564" s="95"/>
    </row>
    <row r="565" spans="3:5" ht="18">
      <c r="C565" s="95"/>
      <c r="E565" s="95"/>
    </row>
    <row r="566" spans="3:5" ht="18">
      <c r="C566" s="95"/>
      <c r="E566" s="95"/>
    </row>
    <row r="567" spans="3:5" ht="18">
      <c r="C567" s="95"/>
      <c r="E567" s="95"/>
    </row>
    <row r="568" spans="3:5" ht="18">
      <c r="C568" s="95"/>
      <c r="E568" s="95"/>
    </row>
    <row r="569" spans="3:5" ht="18">
      <c r="C569" s="95"/>
      <c r="E569" s="95"/>
    </row>
    <row r="570" spans="3:5" ht="18">
      <c r="C570" s="95"/>
      <c r="E570" s="95"/>
    </row>
    <row r="571" spans="3:5" ht="18">
      <c r="C571" s="95"/>
      <c r="E571" s="95"/>
    </row>
    <row r="572" spans="3:5" ht="18">
      <c r="C572" s="95"/>
      <c r="E572" s="95"/>
    </row>
    <row r="573" spans="3:5" ht="18">
      <c r="C573" s="95"/>
      <c r="E573" s="95"/>
    </row>
    <row r="574" spans="3:5" ht="18">
      <c r="C574" s="95"/>
      <c r="E574" s="95"/>
    </row>
    <row r="575" spans="3:5" ht="18">
      <c r="C575" s="95"/>
      <c r="E575" s="95"/>
    </row>
    <row r="576" spans="3:5" ht="18">
      <c r="C576" s="95"/>
      <c r="E576" s="95"/>
    </row>
    <row r="577" spans="3:5" ht="18">
      <c r="C577" s="95"/>
      <c r="E577" s="95"/>
    </row>
    <row r="578" spans="3:5" ht="18">
      <c r="C578" s="95"/>
      <c r="E578" s="95"/>
    </row>
    <row r="579" spans="3:5" ht="18">
      <c r="C579" s="95"/>
      <c r="E579" s="95"/>
    </row>
    <row r="580" spans="3:5" ht="18">
      <c r="C580" s="95"/>
      <c r="E580" s="95"/>
    </row>
    <row r="581" spans="3:5" ht="18">
      <c r="C581" s="95"/>
      <c r="E581" s="95"/>
    </row>
    <row r="582" spans="3:5" ht="18">
      <c r="C582" s="95"/>
      <c r="E582" s="95"/>
    </row>
    <row r="583" spans="3:5" ht="18">
      <c r="C583" s="95"/>
      <c r="E583" s="95"/>
    </row>
    <row r="584" spans="3:5" ht="18">
      <c r="C584" s="95"/>
      <c r="E584" s="95"/>
    </row>
    <row r="585" spans="3:5" ht="18">
      <c r="C585" s="95"/>
      <c r="E585" s="95"/>
    </row>
    <row r="586" spans="3:5" ht="18">
      <c r="C586" s="95"/>
      <c r="E586" s="95"/>
    </row>
    <row r="587" spans="3:5" ht="18">
      <c r="C587" s="95"/>
      <c r="E587" s="95"/>
    </row>
    <row r="588" spans="3:5" ht="18">
      <c r="C588" s="95"/>
      <c r="E588" s="95"/>
    </row>
    <row r="589" spans="3:5" ht="18">
      <c r="C589" s="95"/>
      <c r="E589" s="95"/>
    </row>
    <row r="590" spans="3:5" ht="18">
      <c r="C590" s="95"/>
      <c r="E590" s="95"/>
    </row>
    <row r="591" spans="3:5" ht="18">
      <c r="C591" s="95"/>
      <c r="E591" s="95"/>
    </row>
    <row r="592" spans="3:5" ht="18">
      <c r="C592" s="95"/>
      <c r="E592" s="95"/>
    </row>
    <row r="593" spans="3:5" ht="18">
      <c r="C593" s="95"/>
      <c r="E593" s="95"/>
    </row>
    <row r="594" spans="3:5" ht="18">
      <c r="C594" s="95"/>
      <c r="E594" s="95"/>
    </row>
    <row r="595" spans="3:5" ht="18">
      <c r="C595" s="95"/>
      <c r="E595" s="95"/>
    </row>
    <row r="596" spans="3:5" ht="18">
      <c r="C596" s="95"/>
      <c r="E596" s="95"/>
    </row>
    <row r="597" spans="3:5" ht="18">
      <c r="C597" s="95"/>
      <c r="E597" s="95"/>
    </row>
    <row r="598" spans="3:5" ht="18">
      <c r="C598" s="95"/>
      <c r="E598" s="95"/>
    </row>
    <row r="599" spans="3:5" ht="18">
      <c r="C599" s="95"/>
      <c r="E599" s="95"/>
    </row>
    <row r="600" spans="3:5" ht="18">
      <c r="C600" s="95"/>
      <c r="E600" s="95"/>
    </row>
    <row r="601" spans="3:5" ht="18">
      <c r="C601" s="95"/>
      <c r="E601" s="95"/>
    </row>
    <row r="602" spans="3:5" ht="18">
      <c r="C602" s="95"/>
      <c r="E602" s="95"/>
    </row>
    <row r="603" spans="3:5" ht="18">
      <c r="C603" s="95"/>
      <c r="E603" s="95"/>
    </row>
    <row r="604" spans="3:5" ht="18">
      <c r="C604" s="95"/>
      <c r="E604" s="95"/>
    </row>
    <row r="605" spans="3:5" ht="18">
      <c r="C605" s="95"/>
      <c r="E605" s="95"/>
    </row>
    <row r="606" spans="3:5" ht="18">
      <c r="C606" s="95"/>
      <c r="E606" s="95"/>
    </row>
    <row r="607" spans="3:5" ht="18">
      <c r="C607" s="95"/>
      <c r="E607" s="95"/>
    </row>
    <row r="608" spans="3:5" ht="18">
      <c r="C608" s="95"/>
      <c r="E608" s="95"/>
    </row>
    <row r="609" spans="3:5" ht="18">
      <c r="C609" s="95"/>
      <c r="E609" s="95"/>
    </row>
    <row r="610" spans="3:5" ht="18">
      <c r="C610" s="95"/>
      <c r="E610" s="95"/>
    </row>
    <row r="611" spans="3:5" ht="18">
      <c r="C611" s="95"/>
      <c r="E611" s="95"/>
    </row>
    <row r="612" spans="3:5" ht="18">
      <c r="C612" s="95"/>
      <c r="E612" s="95"/>
    </row>
    <row r="613" spans="3:5" ht="18">
      <c r="C613" s="95"/>
      <c r="E613" s="95"/>
    </row>
    <row r="614" spans="3:5" ht="18">
      <c r="C614" s="95"/>
      <c r="E614" s="95"/>
    </row>
    <row r="615" spans="3:5" ht="18">
      <c r="C615" s="95"/>
      <c r="E615" s="95"/>
    </row>
    <row r="616" spans="3:5" ht="18">
      <c r="C616" s="95"/>
      <c r="E616" s="95"/>
    </row>
    <row r="617" spans="3:5" ht="18">
      <c r="C617" s="95"/>
      <c r="E617" s="95"/>
    </row>
    <row r="618" spans="3:5" ht="18">
      <c r="C618" s="95"/>
      <c r="E618" s="95"/>
    </row>
    <row r="619" spans="3:5" ht="18">
      <c r="C619" s="95"/>
      <c r="E619" s="95"/>
    </row>
    <row r="620" spans="3:5" ht="18">
      <c r="C620" s="95"/>
      <c r="E620" s="95"/>
    </row>
    <row r="621" spans="3:5" ht="18">
      <c r="C621" s="95"/>
      <c r="E621" s="95"/>
    </row>
    <row r="622" spans="3:5" ht="18">
      <c r="C622" s="95"/>
      <c r="E622" s="95"/>
    </row>
    <row r="623" spans="3:5" ht="18">
      <c r="C623" s="95"/>
      <c r="E623" s="95"/>
    </row>
    <row r="624" spans="3:5" ht="18">
      <c r="C624" s="95"/>
      <c r="E624" s="95"/>
    </row>
    <row r="625" spans="3:5" ht="18">
      <c r="C625" s="95"/>
      <c r="E625" s="95"/>
    </row>
    <row r="626" spans="3:5" ht="18">
      <c r="C626" s="95"/>
      <c r="E626" s="95"/>
    </row>
    <row r="627" spans="3:5" ht="18">
      <c r="C627" s="95"/>
      <c r="E627" s="95"/>
    </row>
    <row r="628" spans="3:5" ht="18">
      <c r="C628" s="95"/>
      <c r="E628" s="95"/>
    </row>
    <row r="629" spans="3:5" ht="18">
      <c r="C629" s="95"/>
      <c r="E629" s="95"/>
    </row>
    <row r="630" spans="3:5" ht="18">
      <c r="C630" s="95"/>
      <c r="E630" s="95"/>
    </row>
    <row r="631" spans="3:5" ht="18">
      <c r="C631" s="95"/>
      <c r="E631" s="95"/>
    </row>
    <row r="632" spans="3:5" ht="18">
      <c r="C632" s="95"/>
      <c r="E632" s="95"/>
    </row>
    <row r="633" spans="3:5" ht="18">
      <c r="C633" s="95"/>
      <c r="E633" s="95"/>
    </row>
    <row r="634" spans="3:5" ht="18">
      <c r="C634" s="95"/>
      <c r="E634" s="95"/>
    </row>
    <row r="635" spans="3:5" ht="18">
      <c r="C635" s="95"/>
      <c r="E635" s="95"/>
    </row>
    <row r="636" spans="3:5" ht="18">
      <c r="C636" s="95"/>
      <c r="E636" s="95"/>
    </row>
    <row r="637" spans="3:5" ht="18">
      <c r="C637" s="95"/>
      <c r="E637" s="95"/>
    </row>
    <row r="638" spans="3:5" ht="18">
      <c r="C638" s="95"/>
      <c r="E638" s="95"/>
    </row>
    <row r="639" spans="3:5" ht="18">
      <c r="C639" s="95"/>
      <c r="E639" s="95"/>
    </row>
    <row r="640" spans="3:5" ht="18">
      <c r="C640" s="95"/>
      <c r="E640" s="95"/>
    </row>
    <row r="641" spans="3:5" ht="18">
      <c r="C641" s="95"/>
      <c r="E641" s="95"/>
    </row>
    <row r="642" spans="3:5" ht="18">
      <c r="C642" s="95"/>
      <c r="E642" s="95"/>
    </row>
    <row r="643" spans="3:5" ht="18">
      <c r="C643" s="95"/>
      <c r="E643" s="95"/>
    </row>
    <row r="644" spans="3:5" ht="18">
      <c r="C644" s="95"/>
      <c r="E644" s="95"/>
    </row>
    <row r="645" spans="3:5" ht="18">
      <c r="C645" s="95"/>
      <c r="E645" s="95"/>
    </row>
    <row r="646" spans="3:5" ht="18">
      <c r="C646" s="95"/>
      <c r="E646" s="95"/>
    </row>
    <row r="647" spans="3:5" ht="18">
      <c r="C647" s="95"/>
      <c r="E647" s="95"/>
    </row>
    <row r="648" spans="3:5" ht="18">
      <c r="C648" s="95"/>
      <c r="E648" s="95"/>
    </row>
    <row r="649" spans="3:5" ht="18">
      <c r="C649" s="95"/>
      <c r="E649" s="95"/>
    </row>
    <row r="650" spans="3:5" ht="18">
      <c r="C650" s="95"/>
      <c r="E650" s="95"/>
    </row>
    <row r="651" spans="3:5" ht="18">
      <c r="C651" s="95"/>
      <c r="E651" s="95"/>
    </row>
    <row r="652" spans="3:5" ht="18">
      <c r="C652" s="95"/>
      <c r="E652" s="95"/>
    </row>
    <row r="653" spans="3:5" ht="18">
      <c r="C653" s="95"/>
      <c r="E653" s="95"/>
    </row>
    <row r="654" spans="3:5" ht="18">
      <c r="C654" s="95"/>
      <c r="E654" s="95"/>
    </row>
    <row r="655" spans="3:5" ht="18">
      <c r="C655" s="95"/>
      <c r="E655" s="95"/>
    </row>
    <row r="656" ht="18">
      <c r="E656" s="95"/>
    </row>
    <row r="657" ht="18">
      <c r="E657" s="95"/>
    </row>
    <row r="658" ht="18">
      <c r="E658" s="95"/>
    </row>
    <row r="659" ht="18">
      <c r="E659" s="95"/>
    </row>
  </sheetData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u250204</cp:lastModifiedBy>
  <cp:lastPrinted>2014-04-24T08:21:27Z</cp:lastPrinted>
  <dcterms:created xsi:type="dcterms:W3CDTF">2003-04-04T06:54:01Z</dcterms:created>
  <dcterms:modified xsi:type="dcterms:W3CDTF">2014-04-24T08:21:32Z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